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1625" activeTab="1"/>
  </bookViews>
  <sheets>
    <sheet name="Blad1" sheetId="1" r:id="rId1"/>
    <sheet name="einduitslag 2012" sheetId="4" r:id="rId2"/>
    <sheet name="einduitslag 2011" sheetId="3" r:id="rId3"/>
    <sheet name="einduitslag 2010" sheetId="2" r:id="rId4"/>
  </sheets>
  <definedNames>
    <definedName name="_xlnm.Print_Area" localSheetId="0">Blad1!$A$1:$M$46</definedName>
  </definedNames>
  <calcPr calcId="125725"/>
</workbook>
</file>

<file path=xl/calcChain.xml><?xml version="1.0" encoding="utf-8"?>
<calcChain xmlns="http://schemas.openxmlformats.org/spreadsheetml/2006/main">
  <c r="F42" i="4"/>
  <c r="F43"/>
  <c r="F34"/>
  <c r="F35"/>
  <c r="F36"/>
  <c r="F33"/>
  <c r="F22"/>
  <c r="F23"/>
  <c r="F27"/>
  <c r="F24"/>
  <c r="F28"/>
  <c r="F26"/>
  <c r="F25"/>
  <c r="F7"/>
  <c r="F10"/>
  <c r="F12"/>
  <c r="F17"/>
  <c r="F14"/>
  <c r="F5"/>
  <c r="F15"/>
  <c r="F6"/>
  <c r="F8"/>
  <c r="F9"/>
  <c r="F11"/>
  <c r="F13"/>
  <c r="F16"/>
  <c r="AA5" i="1"/>
  <c r="X6"/>
  <c r="R51"/>
  <c r="S51"/>
  <c r="T51"/>
  <c r="U51"/>
  <c r="V51"/>
  <c r="W51"/>
  <c r="X51"/>
  <c r="AA51" s="1"/>
  <c r="Y51"/>
  <c r="Z51"/>
  <c r="R52"/>
  <c r="S52"/>
  <c r="T52"/>
  <c r="U52"/>
  <c r="V52"/>
  <c r="W52"/>
  <c r="X52"/>
  <c r="Y52"/>
  <c r="Z52"/>
  <c r="AA52" l="1"/>
  <c r="AB52"/>
  <c r="AB51"/>
  <c r="P52"/>
  <c r="O52"/>
  <c r="N52"/>
  <c r="P51"/>
  <c r="O51"/>
  <c r="N51"/>
  <c r="Z30"/>
  <c r="Y30"/>
  <c r="X30"/>
  <c r="W30"/>
  <c r="V30"/>
  <c r="U30"/>
  <c r="T30"/>
  <c r="S30"/>
  <c r="R30"/>
  <c r="P30"/>
  <c r="O30"/>
  <c r="N30"/>
  <c r="Z29"/>
  <c r="Y29"/>
  <c r="X29"/>
  <c r="W29"/>
  <c r="V29"/>
  <c r="U29"/>
  <c r="T29"/>
  <c r="S29"/>
  <c r="R29"/>
  <c r="P29"/>
  <c r="O29"/>
  <c r="N29"/>
  <c r="H11" i="3"/>
  <c r="H8"/>
  <c r="H17"/>
  <c r="H13"/>
  <c r="H14"/>
  <c r="H18"/>
  <c r="H19"/>
  <c r="H15"/>
  <c r="H4"/>
  <c r="H5"/>
  <c r="H9"/>
  <c r="H6"/>
  <c r="H7"/>
  <c r="H10"/>
  <c r="H12"/>
  <c r="H26"/>
  <c r="H23"/>
  <c r="H24"/>
  <c r="H27"/>
  <c r="H25"/>
  <c r="H33"/>
  <c r="H35"/>
  <c r="H31"/>
  <c r="H32"/>
  <c r="H34"/>
  <c r="H36"/>
  <c r="H16"/>
  <c r="R39" i="1"/>
  <c r="S39"/>
  <c r="T39"/>
  <c r="U39"/>
  <c r="V39"/>
  <c r="W39"/>
  <c r="X39"/>
  <c r="Y39"/>
  <c r="Z39"/>
  <c r="R40"/>
  <c r="S40"/>
  <c r="T40"/>
  <c r="U40"/>
  <c r="V40"/>
  <c r="W40"/>
  <c r="X40"/>
  <c r="Y40"/>
  <c r="Z40"/>
  <c r="R41"/>
  <c r="S41"/>
  <c r="T41"/>
  <c r="U41"/>
  <c r="V41"/>
  <c r="W41"/>
  <c r="X41"/>
  <c r="Y41"/>
  <c r="Z41"/>
  <c r="R42"/>
  <c r="S42"/>
  <c r="T42"/>
  <c r="U42"/>
  <c r="V42"/>
  <c r="W42"/>
  <c r="X42"/>
  <c r="Y42"/>
  <c r="Z42"/>
  <c r="R43"/>
  <c r="S43"/>
  <c r="T43"/>
  <c r="U43"/>
  <c r="V43"/>
  <c r="W43"/>
  <c r="X43"/>
  <c r="Y43"/>
  <c r="Z43"/>
  <c r="R44"/>
  <c r="S44"/>
  <c r="T44"/>
  <c r="U44"/>
  <c r="V44"/>
  <c r="W44"/>
  <c r="X44"/>
  <c r="Y44"/>
  <c r="Z44"/>
  <c r="R45"/>
  <c r="S45"/>
  <c r="T45"/>
  <c r="U45"/>
  <c r="V45"/>
  <c r="W45"/>
  <c r="X45"/>
  <c r="Y45"/>
  <c r="Z45"/>
  <c r="R27"/>
  <c r="S27"/>
  <c r="T27"/>
  <c r="U27"/>
  <c r="V27"/>
  <c r="W27"/>
  <c r="X27"/>
  <c r="Y27"/>
  <c r="Z27"/>
  <c r="R28"/>
  <c r="S28"/>
  <c r="T28"/>
  <c r="U28"/>
  <c r="V28"/>
  <c r="W28"/>
  <c r="X28"/>
  <c r="Y28"/>
  <c r="Z28"/>
  <c r="R31"/>
  <c r="S31"/>
  <c r="T31"/>
  <c r="U31"/>
  <c r="V31"/>
  <c r="W31"/>
  <c r="X31"/>
  <c r="Y31"/>
  <c r="Z31"/>
  <c r="R32"/>
  <c r="S32"/>
  <c r="T32"/>
  <c r="U32"/>
  <c r="V32"/>
  <c r="W32"/>
  <c r="X32"/>
  <c r="Y32"/>
  <c r="Z32"/>
  <c r="R33"/>
  <c r="S33"/>
  <c r="T33"/>
  <c r="U33"/>
  <c r="V33"/>
  <c r="W33"/>
  <c r="X33"/>
  <c r="Y33"/>
  <c r="Z33"/>
  <c r="R34"/>
  <c r="S34"/>
  <c r="T34"/>
  <c r="U34"/>
  <c r="V34"/>
  <c r="W34"/>
  <c r="X34"/>
  <c r="Y34"/>
  <c r="Z34"/>
  <c r="R21"/>
  <c r="S21"/>
  <c r="T21"/>
  <c r="U21"/>
  <c r="V21"/>
  <c r="W21"/>
  <c r="X21"/>
  <c r="Y21"/>
  <c r="Z21"/>
  <c r="R22"/>
  <c r="S22"/>
  <c r="T22"/>
  <c r="U22"/>
  <c r="V22"/>
  <c r="W22"/>
  <c r="X22"/>
  <c r="Y22"/>
  <c r="Z22"/>
  <c r="O21"/>
  <c r="R13"/>
  <c r="S13"/>
  <c r="T13"/>
  <c r="U13"/>
  <c r="V13"/>
  <c r="W13"/>
  <c r="X13"/>
  <c r="Y13"/>
  <c r="Z13"/>
  <c r="R14"/>
  <c r="S14"/>
  <c r="T14"/>
  <c r="U14"/>
  <c r="V14"/>
  <c r="W14"/>
  <c r="X14"/>
  <c r="Y14"/>
  <c r="Z14"/>
  <c r="R12"/>
  <c r="S12"/>
  <c r="T12"/>
  <c r="U12"/>
  <c r="V12"/>
  <c r="W12"/>
  <c r="X12"/>
  <c r="Y12"/>
  <c r="Z12"/>
  <c r="O32"/>
  <c r="P46"/>
  <c r="N46" s="1"/>
  <c r="O46"/>
  <c r="P45"/>
  <c r="N45" s="1"/>
  <c r="O45"/>
  <c r="P34"/>
  <c r="O34"/>
  <c r="N34"/>
  <c r="Z20"/>
  <c r="Y20"/>
  <c r="X20"/>
  <c r="W20"/>
  <c r="V20"/>
  <c r="U20"/>
  <c r="T20"/>
  <c r="S20"/>
  <c r="R20"/>
  <c r="P20"/>
  <c r="N20" s="1"/>
  <c r="O20"/>
  <c r="P22"/>
  <c r="N22" s="1"/>
  <c r="O22"/>
  <c r="P14"/>
  <c r="O14"/>
  <c r="N14"/>
  <c r="P13"/>
  <c r="O13"/>
  <c r="N13"/>
  <c r="P32"/>
  <c r="N32" s="1"/>
  <c r="P12"/>
  <c r="N12" s="1"/>
  <c r="O12"/>
  <c r="P39"/>
  <c r="N39" s="1"/>
  <c r="P40"/>
  <c r="N40" s="1"/>
  <c r="P41"/>
  <c r="P42"/>
  <c r="N42" s="1"/>
  <c r="P43"/>
  <c r="N43" s="1"/>
  <c r="P44"/>
  <c r="N44" s="1"/>
  <c r="P28"/>
  <c r="N28" s="1"/>
  <c r="P31"/>
  <c r="N31" s="1"/>
  <c r="P33"/>
  <c r="N33" s="1"/>
  <c r="P27"/>
  <c r="N27" s="1"/>
  <c r="P5"/>
  <c r="N5" s="1"/>
  <c r="P6"/>
  <c r="N6" s="1"/>
  <c r="P7"/>
  <c r="P8"/>
  <c r="N8" s="1"/>
  <c r="P9"/>
  <c r="P10"/>
  <c r="N10" s="1"/>
  <c r="P11"/>
  <c r="N11" s="1"/>
  <c r="P15"/>
  <c r="P16"/>
  <c r="N16" s="1"/>
  <c r="P17"/>
  <c r="N17" s="1"/>
  <c r="P18"/>
  <c r="N18" s="1"/>
  <c r="P19"/>
  <c r="R6"/>
  <c r="S6"/>
  <c r="T6"/>
  <c r="U6"/>
  <c r="V6"/>
  <c r="W6"/>
  <c r="Y6"/>
  <c r="Z6"/>
  <c r="R7"/>
  <c r="S7"/>
  <c r="T7"/>
  <c r="U7"/>
  <c r="V7"/>
  <c r="W7"/>
  <c r="X7"/>
  <c r="Y7"/>
  <c r="Z7"/>
  <c r="R8"/>
  <c r="S8"/>
  <c r="T8"/>
  <c r="U8"/>
  <c r="V8"/>
  <c r="W8"/>
  <c r="X8"/>
  <c r="Y8"/>
  <c r="Z8"/>
  <c r="R9"/>
  <c r="AA9" s="1"/>
  <c r="S9"/>
  <c r="T9"/>
  <c r="U9"/>
  <c r="V9"/>
  <c r="W9"/>
  <c r="X9"/>
  <c r="Y9"/>
  <c r="Z9"/>
  <c r="R10"/>
  <c r="S10"/>
  <c r="AA10" s="1"/>
  <c r="T10"/>
  <c r="U10"/>
  <c r="V10"/>
  <c r="W10"/>
  <c r="X10"/>
  <c r="Y10"/>
  <c r="Z10"/>
  <c r="R11"/>
  <c r="AA11" s="1"/>
  <c r="S11"/>
  <c r="T11"/>
  <c r="U11"/>
  <c r="V11"/>
  <c r="W11"/>
  <c r="X11"/>
  <c r="Y11"/>
  <c r="Z11"/>
  <c r="R15"/>
  <c r="S15"/>
  <c r="T15"/>
  <c r="U15"/>
  <c r="V15"/>
  <c r="W15"/>
  <c r="X15"/>
  <c r="Y15"/>
  <c r="Z15"/>
  <c r="R16"/>
  <c r="S16"/>
  <c r="T16"/>
  <c r="U16"/>
  <c r="V16"/>
  <c r="W16"/>
  <c r="X16"/>
  <c r="Y16"/>
  <c r="Z16"/>
  <c r="R17"/>
  <c r="S17"/>
  <c r="T17"/>
  <c r="U17"/>
  <c r="V17"/>
  <c r="W17"/>
  <c r="X17"/>
  <c r="Y17"/>
  <c r="Z17"/>
  <c r="R18"/>
  <c r="S18"/>
  <c r="T18"/>
  <c r="U18"/>
  <c r="V18"/>
  <c r="W18"/>
  <c r="X18"/>
  <c r="Y18"/>
  <c r="Z18"/>
  <c r="R19"/>
  <c r="S19"/>
  <c r="T19"/>
  <c r="U19"/>
  <c r="V19"/>
  <c r="W19"/>
  <c r="X19"/>
  <c r="Y19"/>
  <c r="Z19"/>
  <c r="S5"/>
  <c r="T5"/>
  <c r="U5"/>
  <c r="V5"/>
  <c r="W5"/>
  <c r="X5"/>
  <c r="Y5"/>
  <c r="Z5"/>
  <c r="R5"/>
  <c r="O5"/>
  <c r="O33"/>
  <c r="O31"/>
  <c r="O40"/>
  <c r="O44"/>
  <c r="O18"/>
  <c r="O17"/>
  <c r="O16"/>
  <c r="O15"/>
  <c r="N15"/>
  <c r="O11"/>
  <c r="O10"/>
  <c r="O9"/>
  <c r="N9"/>
  <c r="O8"/>
  <c r="O7"/>
  <c r="N7"/>
  <c r="O6"/>
  <c r="O19"/>
  <c r="N19"/>
  <c r="O28"/>
  <c r="O39"/>
  <c r="O41"/>
  <c r="O42"/>
  <c r="O43"/>
  <c r="O27"/>
  <c r="N41"/>
  <c r="AA19"/>
  <c r="AA7"/>
  <c r="AB18"/>
  <c r="AB11"/>
  <c r="G6" i="2"/>
  <c r="G7"/>
  <c r="G8"/>
  <c r="G9"/>
  <c r="G10"/>
  <c r="G11"/>
  <c r="G12"/>
  <c r="G13"/>
  <c r="G14"/>
  <c r="G15"/>
  <c r="G16"/>
  <c r="G17"/>
  <c r="G22"/>
  <c r="G23"/>
  <c r="G24"/>
  <c r="G25"/>
  <c r="G26"/>
  <c r="G27"/>
  <c r="G32"/>
  <c r="G33"/>
  <c r="G34"/>
  <c r="G35"/>
  <c r="G36"/>
  <c r="G37"/>
  <c r="G38"/>
  <c r="G39"/>
  <c r="G5"/>
  <c r="AB40" i="1" l="1"/>
  <c r="AC30"/>
  <c r="AB30"/>
  <c r="AC52"/>
  <c r="AC51"/>
  <c r="AB44"/>
  <c r="AC44" s="1"/>
  <c r="AB42"/>
  <c r="AC42" s="1"/>
  <c r="AC40"/>
  <c r="AB45"/>
  <c r="AC45" s="1"/>
  <c r="AB43"/>
  <c r="AC43" s="1"/>
  <c r="AB41"/>
  <c r="AC41" s="1"/>
  <c r="AB39"/>
  <c r="AC39" s="1"/>
  <c r="AB34"/>
  <c r="AC34" s="1"/>
  <c r="AB32"/>
  <c r="AC32" s="1"/>
  <c r="AB28"/>
  <c r="AC28" s="1"/>
  <c r="AB29"/>
  <c r="AC29" s="1"/>
  <c r="AB33"/>
  <c r="AC33" s="1"/>
  <c r="AB31"/>
  <c r="AC31" s="1"/>
  <c r="AB27"/>
  <c r="AC27" s="1"/>
  <c r="AA30"/>
  <c r="AA29"/>
  <c r="AB12"/>
  <c r="AB22"/>
  <c r="AC12"/>
  <c r="AB14"/>
  <c r="AB21"/>
  <c r="AB5"/>
  <c r="AA18"/>
  <c r="AA14"/>
  <c r="AA22"/>
  <c r="AA21"/>
  <c r="AA34"/>
  <c r="AA33"/>
  <c r="AA32"/>
  <c r="AA31"/>
  <c r="AA28"/>
  <c r="AA27"/>
  <c r="AA45"/>
  <c r="AA44"/>
  <c r="AA43"/>
  <c r="AA42"/>
  <c r="AA41"/>
  <c r="AA40"/>
  <c r="AA39"/>
  <c r="AB17"/>
  <c r="AC14"/>
  <c r="AC22"/>
  <c r="AC21"/>
  <c r="AC17"/>
  <c r="AC18"/>
  <c r="AA16"/>
  <c r="AA13"/>
  <c r="AB13"/>
  <c r="AC13" s="1"/>
  <c r="AA6"/>
  <c r="AB19"/>
  <c r="AC19" s="1"/>
  <c r="AA20"/>
  <c r="AA17"/>
  <c r="AB15"/>
  <c r="AC15" s="1"/>
  <c r="AA12"/>
  <c r="AC11"/>
  <c r="AB10"/>
  <c r="AC10" s="1"/>
  <c r="AB9"/>
  <c r="AC9" s="1"/>
  <c r="AA8"/>
  <c r="AB7"/>
  <c r="AC7" s="1"/>
  <c r="AC5"/>
  <c r="AB20"/>
  <c r="AC20" s="1"/>
  <c r="AB8"/>
  <c r="AC8" s="1"/>
  <c r="AB16"/>
  <c r="AC16" s="1"/>
  <c r="AB6"/>
  <c r="AC6" s="1"/>
  <c r="AA15"/>
</calcChain>
</file>

<file path=xl/sharedStrings.xml><?xml version="1.0" encoding="utf-8"?>
<sst xmlns="http://schemas.openxmlformats.org/spreadsheetml/2006/main" count="467" uniqueCount="133">
  <si>
    <t>LUCHTGEWEER</t>
  </si>
  <si>
    <t>NAAM</t>
  </si>
  <si>
    <t>ROEPNAAM</t>
  </si>
  <si>
    <t>LIC NR</t>
  </si>
  <si>
    <t>VER</t>
  </si>
  <si>
    <t>RONDE</t>
  </si>
  <si>
    <t>wedstijden</t>
  </si>
  <si>
    <t>geschoten</t>
  </si>
  <si>
    <t>H.Bosch</t>
  </si>
  <si>
    <t>Harry</t>
  </si>
  <si>
    <t>Berghem</t>
  </si>
  <si>
    <t>L.Bosch</t>
  </si>
  <si>
    <t>Loes</t>
  </si>
  <si>
    <t>Th.Heijmans</t>
  </si>
  <si>
    <t>Theo</t>
  </si>
  <si>
    <t>Paul</t>
  </si>
  <si>
    <t>Cris</t>
  </si>
  <si>
    <t>Langenboom</t>
  </si>
  <si>
    <t>Cees</t>
  </si>
  <si>
    <t>Cor</t>
  </si>
  <si>
    <t>Henk</t>
  </si>
  <si>
    <t>Sander</t>
  </si>
  <si>
    <t>G.v.Eert</t>
  </si>
  <si>
    <t>Gerrie</t>
  </si>
  <si>
    <t>Venhorst</t>
  </si>
  <si>
    <t>Hans</t>
  </si>
  <si>
    <t>L.Manders</t>
  </si>
  <si>
    <t>Lejan</t>
  </si>
  <si>
    <t>M. van Dommelen</t>
  </si>
  <si>
    <t>Martien</t>
  </si>
  <si>
    <t>LUCHTPISTOOL</t>
  </si>
  <si>
    <t>J.Heijmans</t>
  </si>
  <si>
    <t>Jeanne</t>
  </si>
  <si>
    <t>S.Veldhuizen</t>
  </si>
  <si>
    <t>Sjouke</t>
  </si>
  <si>
    <t>W.van Paassen</t>
  </si>
  <si>
    <t>Wim</t>
  </si>
  <si>
    <t>E.van de Bosch</t>
  </si>
  <si>
    <t>Eric</t>
  </si>
  <si>
    <t>Frank</t>
  </si>
  <si>
    <t>G.v.d.Wijst</t>
  </si>
  <si>
    <t>Gerard</t>
  </si>
  <si>
    <t>H. Kanters</t>
  </si>
  <si>
    <t>A.Fransen</t>
  </si>
  <si>
    <t>Albert</t>
  </si>
  <si>
    <t>TOTAAL</t>
  </si>
  <si>
    <t>B. Verhoeven</t>
  </si>
  <si>
    <t>Bert</t>
  </si>
  <si>
    <t>M. van Ras</t>
  </si>
  <si>
    <t>Melvin</t>
  </si>
  <si>
    <t>J. de Man</t>
  </si>
  <si>
    <t>Justin</t>
  </si>
  <si>
    <t>P.H.J. de Groot</t>
  </si>
  <si>
    <t>S.F.H. Hendriks</t>
  </si>
  <si>
    <t>C.P.M. Kuppen</t>
  </si>
  <si>
    <t>H.L.A. Reintjes</t>
  </si>
  <si>
    <t>C. Willems</t>
  </si>
  <si>
    <t>C.M.A. Zegers</t>
  </si>
  <si>
    <t>LUCHTGEWEER OPGELEGD</t>
  </si>
  <si>
    <t>R. Stap</t>
  </si>
  <si>
    <t>Ricardo</t>
  </si>
  <si>
    <t>J. Megens</t>
  </si>
  <si>
    <t>John</t>
  </si>
  <si>
    <t>F. Kanters</t>
  </si>
  <si>
    <t>D. vd Bergh</t>
  </si>
  <si>
    <t>Dennis</t>
  </si>
  <si>
    <t>R. vd Elzen</t>
  </si>
  <si>
    <t>Ruben</t>
  </si>
  <si>
    <t>controle</t>
  </si>
  <si>
    <t>totaal</t>
  </si>
  <si>
    <t>totaal 7 beste</t>
  </si>
  <si>
    <t>laatst geschoten ronde</t>
  </si>
  <si>
    <t>Plaats</t>
  </si>
  <si>
    <t>gem.</t>
  </si>
  <si>
    <t>Dreumel van F.A.</t>
  </si>
  <si>
    <t>Frans</t>
  </si>
  <si>
    <t>Kuppen C.P.M.</t>
  </si>
  <si>
    <t>Hendriks S.F.H.</t>
  </si>
  <si>
    <t>Groot de P.H.J.</t>
  </si>
  <si>
    <t>Bosch L.</t>
  </si>
  <si>
    <t>Reintjes H.L.A.</t>
  </si>
  <si>
    <t>Willems C.G.J.</t>
  </si>
  <si>
    <t>Zegers C.M.A.</t>
  </si>
  <si>
    <t>Ras van M.M.J.</t>
  </si>
  <si>
    <t>Manders H.</t>
  </si>
  <si>
    <t>Eert van G.</t>
  </si>
  <si>
    <t>Manders L.</t>
  </si>
  <si>
    <t>Dommelen van M.</t>
  </si>
  <si>
    <t>Kanters F.</t>
  </si>
  <si>
    <t>Elzen vd R.</t>
  </si>
  <si>
    <t>Hout van M.</t>
  </si>
  <si>
    <t>Marcel</t>
  </si>
  <si>
    <t>Keijzers H.P.H.H.</t>
  </si>
  <si>
    <t>Harold</t>
  </si>
  <si>
    <t>Bosch H.</t>
  </si>
  <si>
    <t>Veldhuizen S.</t>
  </si>
  <si>
    <t>Man de J.J.M.</t>
  </si>
  <si>
    <t>Paassen van W.</t>
  </si>
  <si>
    <t>Megens J.</t>
  </si>
  <si>
    <t>Verhoeven B.</t>
  </si>
  <si>
    <t>Bosch vd E.</t>
  </si>
  <si>
    <t>Wijst vd G.</t>
  </si>
  <si>
    <t>Kanters H.</t>
  </si>
  <si>
    <t>Ine</t>
  </si>
  <si>
    <t>Griensven van F.</t>
  </si>
  <si>
    <t>Dinteren v. I.</t>
  </si>
  <si>
    <t>Tom</t>
  </si>
  <si>
    <t>Donkers T.</t>
  </si>
  <si>
    <t>Aa van der G</t>
  </si>
  <si>
    <t>Geert</t>
  </si>
  <si>
    <t>UITSLAG</t>
  </si>
  <si>
    <t>wedstijden geschoten</t>
  </si>
  <si>
    <t>GEMID. 2011</t>
  </si>
  <si>
    <t>VERENIGING</t>
  </si>
  <si>
    <t>Asseldonk van</t>
  </si>
  <si>
    <t>G</t>
  </si>
  <si>
    <t>Ceelen T</t>
  </si>
  <si>
    <t>Toon</t>
  </si>
  <si>
    <t>Thoonen W</t>
  </si>
  <si>
    <t>Wessel</t>
  </si>
  <si>
    <t>Nooyen S</t>
  </si>
  <si>
    <t>Stijn</t>
  </si>
  <si>
    <t>Haegens P</t>
  </si>
  <si>
    <t>P</t>
  </si>
  <si>
    <t>LUCHTPISTOOL OPGELEGD</t>
  </si>
  <si>
    <t>KRING OOST BRABANT 2012</t>
  </si>
  <si>
    <t>GEM. 2012</t>
  </si>
  <si>
    <t>Gem.2012</t>
  </si>
  <si>
    <t>groter totaal dan F.v.Griensven</t>
  </si>
  <si>
    <t>LUCHTGEWEER KOB 2012</t>
  </si>
  <si>
    <t>LUCHTGEWEER OPGELEGD KOB 2012</t>
  </si>
  <si>
    <t>LUCHTPISTOOL KOB 2012</t>
  </si>
  <si>
    <t>LUCHTPISTOOL OPGELEGD KOB 2012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</si>
</sst>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0" fontId="0" fillId="0" borderId="12" xfId="0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/>
    <xf numFmtId="0" fontId="0" fillId="0" borderId="0" xfId="0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0" fillId="3" borderId="0" xfId="0" applyFill="1"/>
    <xf numFmtId="0" fontId="2" fillId="3" borderId="12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0" fontId="3" fillId="3" borderId="12" xfId="0" applyFont="1" applyFill="1" applyBorder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1" fontId="5" fillId="0" borderId="12" xfId="0" applyNumberFormat="1" applyFont="1" applyFill="1" applyBorder="1" applyAlignment="1">
      <alignment horizontal="center"/>
    </xf>
    <xf numFmtId="0" fontId="5" fillId="0" borderId="12" xfId="0" applyFont="1" applyBorder="1"/>
    <xf numFmtId="1" fontId="5" fillId="0" borderId="13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5" fillId="5" borderId="12" xfId="0" applyFont="1" applyFill="1" applyBorder="1"/>
    <xf numFmtId="0" fontId="2" fillId="5" borderId="12" xfId="0" applyFont="1" applyFill="1" applyBorder="1"/>
    <xf numFmtId="0" fontId="5" fillId="5" borderId="12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5" zoomScaleNormal="75" workbookViewId="0">
      <selection activeCell="L55" sqref="L55"/>
    </sheetView>
  </sheetViews>
  <sheetFormatPr defaultRowHeight="12.75"/>
  <cols>
    <col min="1" max="1" width="16.140625" bestFit="1" customWidth="1"/>
    <col min="2" max="2" width="11.7109375" bestFit="1" customWidth="1"/>
    <col min="3" max="3" width="8.140625" bestFit="1" customWidth="1"/>
    <col min="4" max="4" width="11.7109375" bestFit="1" customWidth="1"/>
    <col min="5" max="10" width="4.7109375" bestFit="1" customWidth="1"/>
    <col min="11" max="11" width="4.28515625" customWidth="1"/>
    <col min="12" max="12" width="4.7109375" bestFit="1" customWidth="1"/>
    <col min="13" max="13" width="4.42578125" customWidth="1"/>
    <col min="14" max="14" width="10.42578125" bestFit="1" customWidth="1"/>
    <col min="15" max="15" width="10.28515625" style="33" customWidth="1"/>
    <col min="16" max="16" width="11" bestFit="1" customWidth="1"/>
    <col min="17" max="17" width="7.140625" customWidth="1"/>
    <col min="18" max="18" width="4.42578125" hidden="1" customWidth="1"/>
    <col min="19" max="19" width="6" hidden="1" customWidth="1"/>
    <col min="20" max="20" width="5.5703125" hidden="1" customWidth="1"/>
    <col min="21" max="21" width="5.7109375" hidden="1" customWidth="1"/>
    <col min="22" max="22" width="5" hidden="1" customWidth="1"/>
    <col min="23" max="23" width="5.42578125" hidden="1" customWidth="1"/>
    <col min="24" max="24" width="6.140625" hidden="1" customWidth="1"/>
    <col min="25" max="25" width="6.42578125" hidden="1" customWidth="1"/>
    <col min="26" max="26" width="8.140625" hidden="1" customWidth="1"/>
    <col min="27" max="27" width="12.28515625" hidden="1" customWidth="1"/>
    <col min="28" max="29" width="8.42578125" hidden="1" customWidth="1"/>
  </cols>
  <sheetData>
    <row r="1" spans="1:30" ht="13.5" thickBot="1">
      <c r="A1" s="44"/>
      <c r="N1" t="s">
        <v>71</v>
      </c>
      <c r="P1" s="45">
        <v>9</v>
      </c>
    </row>
    <row r="2" spans="1:30" ht="14.25" thickTop="1" thickBot="1">
      <c r="A2" s="97" t="s">
        <v>0</v>
      </c>
      <c r="B2" s="98"/>
      <c r="C2" s="98"/>
      <c r="D2" s="98"/>
      <c r="E2" s="98" t="s">
        <v>125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102"/>
    </row>
    <row r="3" spans="1:30" ht="14.25" thickTop="1" thickBot="1">
      <c r="A3" s="4" t="s">
        <v>1</v>
      </c>
      <c r="B3" s="5" t="s">
        <v>2</v>
      </c>
      <c r="C3" s="4" t="s">
        <v>3</v>
      </c>
      <c r="D3" s="4" t="s">
        <v>4</v>
      </c>
      <c r="E3" s="99" t="s">
        <v>5</v>
      </c>
      <c r="F3" s="100"/>
      <c r="G3" s="100"/>
      <c r="H3" s="100"/>
      <c r="I3" s="100"/>
      <c r="J3" s="100"/>
      <c r="K3" s="100"/>
      <c r="L3" s="100"/>
      <c r="M3" s="101"/>
      <c r="N3" s="6" t="s">
        <v>126</v>
      </c>
      <c r="O3" s="31" t="s">
        <v>45</v>
      </c>
      <c r="P3" s="6" t="s">
        <v>6</v>
      </c>
    </row>
    <row r="4" spans="1:30" ht="13.5" thickBot="1">
      <c r="A4" s="7"/>
      <c r="B4" s="7"/>
      <c r="C4" s="7"/>
      <c r="D4" s="7"/>
      <c r="E4" s="27">
        <v>1</v>
      </c>
      <c r="F4" s="27">
        <v>2</v>
      </c>
      <c r="G4" s="27">
        <v>3</v>
      </c>
      <c r="H4" s="27">
        <v>4</v>
      </c>
      <c r="I4" s="27">
        <v>5</v>
      </c>
      <c r="J4" s="27">
        <v>6</v>
      </c>
      <c r="K4" s="27">
        <v>7</v>
      </c>
      <c r="L4" s="27">
        <v>8</v>
      </c>
      <c r="M4" s="28">
        <v>9</v>
      </c>
      <c r="N4" s="9"/>
      <c r="O4" s="32"/>
      <c r="P4" s="10" t="s">
        <v>7</v>
      </c>
      <c r="R4">
        <v>1</v>
      </c>
      <c r="S4">
        <v>2</v>
      </c>
      <c r="T4">
        <v>3</v>
      </c>
      <c r="U4">
        <v>4</v>
      </c>
      <c r="V4">
        <v>5</v>
      </c>
      <c r="W4">
        <v>6</v>
      </c>
      <c r="X4">
        <v>7</v>
      </c>
      <c r="Y4">
        <v>8</v>
      </c>
      <c r="Z4">
        <v>9</v>
      </c>
      <c r="AA4" t="s">
        <v>70</v>
      </c>
      <c r="AB4" t="s">
        <v>69</v>
      </c>
      <c r="AC4" t="s">
        <v>68</v>
      </c>
    </row>
    <row r="5" spans="1:30">
      <c r="A5" s="16" t="s">
        <v>79</v>
      </c>
      <c r="B5" s="16" t="s">
        <v>12</v>
      </c>
      <c r="C5" s="17">
        <v>20774</v>
      </c>
      <c r="D5" s="16" t="s">
        <v>10</v>
      </c>
      <c r="E5" s="13">
        <v>287</v>
      </c>
      <c r="F5" s="18">
        <v>275</v>
      </c>
      <c r="G5" s="19">
        <v>284</v>
      </c>
      <c r="H5" s="19">
        <v>284</v>
      </c>
      <c r="I5" s="19">
        <v>246</v>
      </c>
      <c r="J5" s="19">
        <v>254</v>
      </c>
      <c r="K5" s="18">
        <v>274</v>
      </c>
      <c r="L5" s="18">
        <v>268</v>
      </c>
      <c r="M5" s="19">
        <v>272</v>
      </c>
      <c r="N5" s="15">
        <f t="shared" ref="N5:N20" si="0">SUM(E5:M5)/P5</f>
        <v>271.55555555555554</v>
      </c>
      <c r="O5" s="14">
        <f t="shared" ref="O5:O22" si="1">SUM(E5:M5)</f>
        <v>2444</v>
      </c>
      <c r="P5" s="41">
        <f t="shared" ref="P5:P20" si="2">((COUNT(E5:M5))-(COUNTIF(E5:M5,0)))</f>
        <v>9</v>
      </c>
      <c r="R5">
        <f t="shared" ref="R5:Z14" si="3">IF(LARGE($E5:$M5,R$4)&lt;&gt;" ",LARGE($E5:$M5,R$4)," ")</f>
        <v>287</v>
      </c>
      <c r="S5">
        <f t="shared" si="3"/>
        <v>284</v>
      </c>
      <c r="T5">
        <f t="shared" si="3"/>
        <v>284</v>
      </c>
      <c r="U5">
        <f t="shared" si="3"/>
        <v>275</v>
      </c>
      <c r="V5">
        <f t="shared" si="3"/>
        <v>274</v>
      </c>
      <c r="W5">
        <f t="shared" si="3"/>
        <v>272</v>
      </c>
      <c r="X5">
        <f t="shared" si="3"/>
        <v>268</v>
      </c>
      <c r="Y5">
        <f t="shared" si="3"/>
        <v>254</v>
      </c>
      <c r="Z5">
        <f t="shared" si="3"/>
        <v>246</v>
      </c>
      <c r="AA5">
        <f>SUM(R5:X5)</f>
        <v>1944</v>
      </c>
      <c r="AB5">
        <f>SUM(R5:Z5)</f>
        <v>2444</v>
      </c>
      <c r="AC5" s="33">
        <f t="shared" ref="AC5:AC20" si="4">O5-AB5</f>
        <v>0</v>
      </c>
    </row>
    <row r="6" spans="1:30">
      <c r="A6" s="55" t="s">
        <v>78</v>
      </c>
      <c r="B6" s="55" t="s">
        <v>15</v>
      </c>
      <c r="C6" s="56">
        <v>119754</v>
      </c>
      <c r="D6" s="55" t="s">
        <v>17</v>
      </c>
      <c r="E6" s="57"/>
      <c r="F6" s="57">
        <v>310</v>
      </c>
      <c r="G6" s="57"/>
      <c r="H6" s="57"/>
      <c r="I6" s="57">
        <v>326</v>
      </c>
      <c r="J6" s="57">
        <v>326</v>
      </c>
      <c r="K6" s="57">
        <v>313</v>
      </c>
      <c r="L6" s="70">
        <v>327</v>
      </c>
      <c r="M6" s="57">
        <v>318</v>
      </c>
      <c r="N6" s="58">
        <f t="shared" si="0"/>
        <v>320</v>
      </c>
      <c r="O6" s="59">
        <f t="shared" si="1"/>
        <v>1920</v>
      </c>
      <c r="P6" s="60">
        <f t="shared" si="2"/>
        <v>6</v>
      </c>
      <c r="Q6" s="61"/>
      <c r="R6" s="61">
        <f t="shared" si="3"/>
        <v>327</v>
      </c>
      <c r="S6" s="61">
        <f t="shared" si="3"/>
        <v>326</v>
      </c>
      <c r="T6" s="61">
        <f t="shared" si="3"/>
        <v>326</v>
      </c>
      <c r="U6" s="61">
        <f t="shared" si="3"/>
        <v>318</v>
      </c>
      <c r="V6" s="61">
        <f t="shared" si="3"/>
        <v>313</v>
      </c>
      <c r="W6" s="61">
        <f t="shared" si="3"/>
        <v>310</v>
      </c>
      <c r="X6" t="e">
        <f t="shared" si="3"/>
        <v>#NUM!</v>
      </c>
      <c r="Y6" s="61" t="e">
        <f t="shared" si="3"/>
        <v>#NUM!</v>
      </c>
      <c r="Z6" s="61" t="e">
        <f t="shared" si="3"/>
        <v>#NUM!</v>
      </c>
      <c r="AA6" s="61" t="e">
        <f t="shared" ref="AA6:AA20" si="5">SUM(R6:X6)</f>
        <v>#NUM!</v>
      </c>
      <c r="AB6" s="61" t="e">
        <f t="shared" ref="AB6:AB20" si="6">SUM(R6:Z6)</f>
        <v>#NUM!</v>
      </c>
      <c r="AC6" s="62" t="e">
        <f t="shared" si="4"/>
        <v>#NUM!</v>
      </c>
      <c r="AD6" s="61"/>
    </row>
    <row r="7" spans="1:30">
      <c r="A7" s="55" t="s">
        <v>77</v>
      </c>
      <c r="B7" s="55" t="s">
        <v>21</v>
      </c>
      <c r="C7" s="56">
        <v>63721</v>
      </c>
      <c r="D7" s="55" t="s">
        <v>17</v>
      </c>
      <c r="E7" s="57">
        <v>330</v>
      </c>
      <c r="F7" s="57">
        <v>314</v>
      </c>
      <c r="G7" s="57">
        <v>335</v>
      </c>
      <c r="H7" s="57">
        <v>342</v>
      </c>
      <c r="I7" s="57">
        <v>343</v>
      </c>
      <c r="J7" s="57"/>
      <c r="K7" s="57">
        <v>344</v>
      </c>
      <c r="L7" s="70">
        <v>314</v>
      </c>
      <c r="M7" s="57">
        <v>334</v>
      </c>
      <c r="N7" s="58">
        <f t="shared" si="0"/>
        <v>332</v>
      </c>
      <c r="O7" s="59">
        <f t="shared" si="1"/>
        <v>2656</v>
      </c>
      <c r="P7" s="60">
        <f t="shared" si="2"/>
        <v>8</v>
      </c>
      <c r="Q7" s="61"/>
      <c r="R7" s="61">
        <f t="shared" si="3"/>
        <v>344</v>
      </c>
      <c r="S7" s="61">
        <f t="shared" si="3"/>
        <v>343</v>
      </c>
      <c r="T7" s="61">
        <f t="shared" si="3"/>
        <v>342</v>
      </c>
      <c r="U7" s="61">
        <f t="shared" si="3"/>
        <v>335</v>
      </c>
      <c r="V7" s="61">
        <f t="shared" si="3"/>
        <v>334</v>
      </c>
      <c r="W7" s="61">
        <f t="shared" si="3"/>
        <v>330</v>
      </c>
      <c r="X7" s="61">
        <f t="shared" si="3"/>
        <v>314</v>
      </c>
      <c r="Y7" s="61">
        <f t="shared" si="3"/>
        <v>314</v>
      </c>
      <c r="Z7" s="61" t="e">
        <f t="shared" si="3"/>
        <v>#NUM!</v>
      </c>
      <c r="AA7" s="61">
        <f t="shared" si="5"/>
        <v>2342</v>
      </c>
      <c r="AB7" s="61" t="e">
        <f t="shared" si="6"/>
        <v>#NUM!</v>
      </c>
      <c r="AC7" s="62" t="e">
        <f t="shared" si="4"/>
        <v>#NUM!</v>
      </c>
      <c r="AD7" s="61"/>
    </row>
    <row r="8" spans="1:30">
      <c r="A8" s="55" t="s">
        <v>76</v>
      </c>
      <c r="B8" s="55" t="s">
        <v>16</v>
      </c>
      <c r="C8" s="56">
        <v>8002</v>
      </c>
      <c r="D8" s="55" t="s">
        <v>17</v>
      </c>
      <c r="E8" s="57">
        <v>315</v>
      </c>
      <c r="F8" s="57">
        <v>307</v>
      </c>
      <c r="G8" s="57">
        <v>326</v>
      </c>
      <c r="H8" s="57">
        <v>314</v>
      </c>
      <c r="I8" s="57">
        <v>316</v>
      </c>
      <c r="J8" s="63">
        <v>323</v>
      </c>
      <c r="K8" s="57">
        <v>335</v>
      </c>
      <c r="L8" s="71">
        <v>304</v>
      </c>
      <c r="M8" s="57">
        <v>315</v>
      </c>
      <c r="N8" s="58">
        <f t="shared" si="0"/>
        <v>317.22222222222223</v>
      </c>
      <c r="O8" s="59">
        <f t="shared" si="1"/>
        <v>2855</v>
      </c>
      <c r="P8" s="60">
        <f t="shared" si="2"/>
        <v>9</v>
      </c>
      <c r="Q8" s="61"/>
      <c r="R8" s="61">
        <f t="shared" si="3"/>
        <v>335</v>
      </c>
      <c r="S8" s="61">
        <f t="shared" si="3"/>
        <v>326</v>
      </c>
      <c r="T8" s="61">
        <f t="shared" si="3"/>
        <v>323</v>
      </c>
      <c r="U8" s="61">
        <f t="shared" si="3"/>
        <v>316</v>
      </c>
      <c r="V8" s="61">
        <f t="shared" si="3"/>
        <v>315</v>
      </c>
      <c r="W8" s="61">
        <f t="shared" si="3"/>
        <v>315</v>
      </c>
      <c r="X8" s="61">
        <f t="shared" si="3"/>
        <v>314</v>
      </c>
      <c r="Y8" s="61">
        <f t="shared" si="3"/>
        <v>307</v>
      </c>
      <c r="Z8" s="61">
        <f t="shared" si="3"/>
        <v>304</v>
      </c>
      <c r="AA8" s="61">
        <f t="shared" si="5"/>
        <v>2244</v>
      </c>
      <c r="AB8" s="61">
        <f t="shared" si="6"/>
        <v>2855</v>
      </c>
      <c r="AC8" s="62">
        <f t="shared" si="4"/>
        <v>0</v>
      </c>
      <c r="AD8" s="61"/>
    </row>
    <row r="9" spans="1:30">
      <c r="A9" s="55" t="s">
        <v>80</v>
      </c>
      <c r="B9" s="55" t="s">
        <v>20</v>
      </c>
      <c r="C9" s="56">
        <v>133365</v>
      </c>
      <c r="D9" s="55" t="s">
        <v>17</v>
      </c>
      <c r="E9" s="57"/>
      <c r="F9" s="57">
        <v>299</v>
      </c>
      <c r="G9" s="57">
        <v>303</v>
      </c>
      <c r="H9" s="57">
        <v>321</v>
      </c>
      <c r="I9" s="57">
        <v>333</v>
      </c>
      <c r="J9" s="57">
        <v>309</v>
      </c>
      <c r="K9" s="57">
        <v>321</v>
      </c>
      <c r="L9" s="70">
        <v>312</v>
      </c>
      <c r="M9" s="57">
        <v>308</v>
      </c>
      <c r="N9" s="58">
        <f t="shared" si="0"/>
        <v>313.25</v>
      </c>
      <c r="O9" s="59">
        <f t="shared" si="1"/>
        <v>2506</v>
      </c>
      <c r="P9" s="60">
        <f t="shared" si="2"/>
        <v>8</v>
      </c>
      <c r="Q9" s="61"/>
      <c r="R9" s="61">
        <f t="shared" si="3"/>
        <v>333</v>
      </c>
      <c r="S9" s="61">
        <f t="shared" si="3"/>
        <v>321</v>
      </c>
      <c r="T9" s="61">
        <f t="shared" si="3"/>
        <v>321</v>
      </c>
      <c r="U9" s="61">
        <f t="shared" si="3"/>
        <v>312</v>
      </c>
      <c r="V9" s="61">
        <f t="shared" si="3"/>
        <v>309</v>
      </c>
      <c r="W9" s="61">
        <f t="shared" si="3"/>
        <v>308</v>
      </c>
      <c r="X9" s="61">
        <f t="shared" si="3"/>
        <v>303</v>
      </c>
      <c r="Y9" s="61">
        <f t="shared" si="3"/>
        <v>299</v>
      </c>
      <c r="Z9" s="61" t="e">
        <f t="shared" si="3"/>
        <v>#NUM!</v>
      </c>
      <c r="AA9" s="61">
        <f t="shared" si="5"/>
        <v>2207</v>
      </c>
      <c r="AB9" s="61" t="e">
        <f t="shared" si="6"/>
        <v>#NUM!</v>
      </c>
      <c r="AC9" s="62" t="e">
        <f t="shared" si="4"/>
        <v>#NUM!</v>
      </c>
      <c r="AD9" s="61"/>
    </row>
    <row r="10" spans="1:30">
      <c r="A10" s="55" t="s">
        <v>81</v>
      </c>
      <c r="B10" s="55" t="s">
        <v>19</v>
      </c>
      <c r="C10" s="56">
        <v>54040</v>
      </c>
      <c r="D10" s="55" t="s">
        <v>17</v>
      </c>
      <c r="E10" s="57">
        <v>295</v>
      </c>
      <c r="F10" s="57">
        <v>316</v>
      </c>
      <c r="G10" s="57"/>
      <c r="H10" s="57">
        <v>299</v>
      </c>
      <c r="I10" s="57"/>
      <c r="J10" s="57">
        <v>303</v>
      </c>
      <c r="K10" s="57"/>
      <c r="L10" s="70"/>
      <c r="M10" s="57">
        <v>301</v>
      </c>
      <c r="N10" s="58">
        <f t="shared" si="0"/>
        <v>302.8</v>
      </c>
      <c r="O10" s="59">
        <f t="shared" si="1"/>
        <v>1514</v>
      </c>
      <c r="P10" s="60">
        <f t="shared" si="2"/>
        <v>5</v>
      </c>
      <c r="Q10" s="61"/>
      <c r="R10" s="61">
        <f t="shared" si="3"/>
        <v>316</v>
      </c>
      <c r="S10" s="61">
        <f t="shared" si="3"/>
        <v>303</v>
      </c>
      <c r="T10" s="61">
        <f t="shared" si="3"/>
        <v>301</v>
      </c>
      <c r="U10" s="61">
        <f t="shared" si="3"/>
        <v>299</v>
      </c>
      <c r="V10" s="61">
        <f t="shared" si="3"/>
        <v>295</v>
      </c>
      <c r="W10" s="61" t="e">
        <f t="shared" si="3"/>
        <v>#NUM!</v>
      </c>
      <c r="X10" s="61" t="e">
        <f t="shared" si="3"/>
        <v>#NUM!</v>
      </c>
      <c r="Y10" s="61" t="e">
        <f t="shared" si="3"/>
        <v>#NUM!</v>
      </c>
      <c r="Z10" s="61" t="e">
        <f t="shared" si="3"/>
        <v>#NUM!</v>
      </c>
      <c r="AA10" s="61" t="e">
        <f t="shared" si="5"/>
        <v>#NUM!</v>
      </c>
      <c r="AB10" s="61" t="e">
        <f t="shared" si="6"/>
        <v>#NUM!</v>
      </c>
      <c r="AC10" s="62" t="e">
        <f t="shared" si="4"/>
        <v>#NUM!</v>
      </c>
      <c r="AD10" s="61"/>
    </row>
    <row r="11" spans="1:30">
      <c r="A11" s="55" t="s">
        <v>82</v>
      </c>
      <c r="B11" s="55" t="s">
        <v>18</v>
      </c>
      <c r="C11" s="56">
        <v>96860</v>
      </c>
      <c r="D11" s="55" t="s">
        <v>17</v>
      </c>
      <c r="E11" s="57"/>
      <c r="F11" s="57"/>
      <c r="G11" s="57">
        <v>280</v>
      </c>
      <c r="H11" s="57">
        <v>268</v>
      </c>
      <c r="I11" s="57"/>
      <c r="J11" s="57"/>
      <c r="K11" s="57">
        <v>260</v>
      </c>
      <c r="L11" s="70"/>
      <c r="M11" s="57">
        <v>265</v>
      </c>
      <c r="N11" s="58">
        <f t="shared" si="0"/>
        <v>268.25</v>
      </c>
      <c r="O11" s="59">
        <f t="shared" si="1"/>
        <v>1073</v>
      </c>
      <c r="P11" s="60">
        <f t="shared" si="2"/>
        <v>4</v>
      </c>
      <c r="Q11" s="61"/>
      <c r="R11" s="61">
        <f t="shared" si="3"/>
        <v>280</v>
      </c>
      <c r="S11" s="61">
        <f t="shared" si="3"/>
        <v>268</v>
      </c>
      <c r="T11" s="61">
        <f t="shared" si="3"/>
        <v>265</v>
      </c>
      <c r="U11" s="61">
        <f t="shared" si="3"/>
        <v>260</v>
      </c>
      <c r="V11" s="61" t="e">
        <f t="shared" si="3"/>
        <v>#NUM!</v>
      </c>
      <c r="W11" s="61" t="e">
        <f t="shared" si="3"/>
        <v>#NUM!</v>
      </c>
      <c r="X11" s="61" t="e">
        <f t="shared" si="3"/>
        <v>#NUM!</v>
      </c>
      <c r="Y11" s="61" t="e">
        <f t="shared" si="3"/>
        <v>#NUM!</v>
      </c>
      <c r="Z11" s="61" t="e">
        <f t="shared" si="3"/>
        <v>#NUM!</v>
      </c>
      <c r="AA11" s="61" t="e">
        <f t="shared" si="5"/>
        <v>#NUM!</v>
      </c>
      <c r="AB11" s="61" t="e">
        <f t="shared" si="6"/>
        <v>#NUM!</v>
      </c>
      <c r="AC11" s="62" t="e">
        <f t="shared" si="4"/>
        <v>#NUM!</v>
      </c>
      <c r="AD11" s="61"/>
    </row>
    <row r="12" spans="1:30">
      <c r="A12" s="55" t="s">
        <v>83</v>
      </c>
      <c r="B12" s="55" t="s">
        <v>49</v>
      </c>
      <c r="C12" s="56">
        <v>156582</v>
      </c>
      <c r="D12" s="55" t="s">
        <v>17</v>
      </c>
      <c r="E12" s="57"/>
      <c r="F12" s="57">
        <v>216</v>
      </c>
      <c r="G12" s="57">
        <v>188</v>
      </c>
      <c r="H12" s="57">
        <v>250</v>
      </c>
      <c r="I12" s="57">
        <v>224</v>
      </c>
      <c r="J12" s="57">
        <v>177</v>
      </c>
      <c r="K12" s="57">
        <v>100</v>
      </c>
      <c r="L12" s="70">
        <v>242</v>
      </c>
      <c r="M12" s="57">
        <v>239</v>
      </c>
      <c r="N12" s="58">
        <f t="shared" si="0"/>
        <v>204.5</v>
      </c>
      <c r="O12" s="59">
        <f t="shared" si="1"/>
        <v>1636</v>
      </c>
      <c r="P12" s="60">
        <f t="shared" si="2"/>
        <v>8</v>
      </c>
      <c r="Q12" s="61"/>
      <c r="R12" s="61">
        <f t="shared" si="3"/>
        <v>250</v>
      </c>
      <c r="S12" s="61">
        <f t="shared" si="3"/>
        <v>242</v>
      </c>
      <c r="T12" s="61">
        <f t="shared" si="3"/>
        <v>239</v>
      </c>
      <c r="U12" s="61">
        <f t="shared" si="3"/>
        <v>224</v>
      </c>
      <c r="V12" s="61">
        <f t="shared" si="3"/>
        <v>216</v>
      </c>
      <c r="W12" s="61">
        <f t="shared" si="3"/>
        <v>188</v>
      </c>
      <c r="X12" s="61">
        <f t="shared" si="3"/>
        <v>177</v>
      </c>
      <c r="Y12" s="61">
        <f t="shared" si="3"/>
        <v>100</v>
      </c>
      <c r="Z12" s="61" t="e">
        <f t="shared" si="3"/>
        <v>#NUM!</v>
      </c>
      <c r="AA12" s="61">
        <f t="shared" si="5"/>
        <v>1536</v>
      </c>
      <c r="AB12" s="61" t="e">
        <f t="shared" si="6"/>
        <v>#NUM!</v>
      </c>
      <c r="AC12" s="62" t="e">
        <f t="shared" si="4"/>
        <v>#NUM!</v>
      </c>
      <c r="AD12" s="61"/>
    </row>
    <row r="13" spans="1:30">
      <c r="A13" s="55" t="s">
        <v>92</v>
      </c>
      <c r="B13" s="55" t="s">
        <v>93</v>
      </c>
      <c r="C13" s="56">
        <v>162740</v>
      </c>
      <c r="D13" s="55" t="s">
        <v>17</v>
      </c>
      <c r="E13" s="57">
        <v>306</v>
      </c>
      <c r="F13" s="57">
        <v>316</v>
      </c>
      <c r="G13" s="57">
        <v>280</v>
      </c>
      <c r="H13" s="57">
        <v>326</v>
      </c>
      <c r="I13" s="57"/>
      <c r="J13" s="57"/>
      <c r="K13" s="57">
        <v>310</v>
      </c>
      <c r="L13" s="70">
        <v>315</v>
      </c>
      <c r="M13" s="57">
        <v>287</v>
      </c>
      <c r="N13" s="58">
        <f t="shared" si="0"/>
        <v>305.71428571428572</v>
      </c>
      <c r="O13" s="59">
        <f t="shared" si="1"/>
        <v>2140</v>
      </c>
      <c r="P13" s="60">
        <f t="shared" si="2"/>
        <v>7</v>
      </c>
      <c r="Q13" s="61"/>
      <c r="R13" s="61">
        <f t="shared" si="3"/>
        <v>326</v>
      </c>
      <c r="S13" s="61">
        <f t="shared" si="3"/>
        <v>316</v>
      </c>
      <c r="T13" s="61">
        <f t="shared" si="3"/>
        <v>315</v>
      </c>
      <c r="U13" s="61">
        <f t="shared" si="3"/>
        <v>310</v>
      </c>
      <c r="V13" s="61">
        <f t="shared" si="3"/>
        <v>306</v>
      </c>
      <c r="W13" s="61">
        <f t="shared" si="3"/>
        <v>287</v>
      </c>
      <c r="X13" s="61">
        <f t="shared" si="3"/>
        <v>280</v>
      </c>
      <c r="Y13" s="61" t="e">
        <f t="shared" si="3"/>
        <v>#NUM!</v>
      </c>
      <c r="Z13" s="61" t="e">
        <f t="shared" si="3"/>
        <v>#NUM!</v>
      </c>
      <c r="AA13" s="61">
        <f t="shared" ref="AA13:AA14" si="7">SUM(R13:X13)</f>
        <v>2140</v>
      </c>
      <c r="AB13" s="61" t="e">
        <f t="shared" ref="AB13:AB14" si="8">SUM(R13:Z13)</f>
        <v>#NUM!</v>
      </c>
      <c r="AC13" s="62" t="e">
        <f t="shared" ref="AC13:AC14" si="9">O13-AB13</f>
        <v>#NUM!</v>
      </c>
      <c r="AD13" s="61"/>
    </row>
    <row r="14" spans="1:30">
      <c r="A14" s="55" t="s">
        <v>84</v>
      </c>
      <c r="B14" s="55" t="s">
        <v>25</v>
      </c>
      <c r="C14" s="56">
        <v>32061</v>
      </c>
      <c r="D14" s="55" t="s">
        <v>17</v>
      </c>
      <c r="E14" s="57">
        <v>369</v>
      </c>
      <c r="F14" s="57">
        <v>379</v>
      </c>
      <c r="G14" s="57">
        <v>378</v>
      </c>
      <c r="H14" s="57">
        <v>376</v>
      </c>
      <c r="I14" s="57">
        <v>379</v>
      </c>
      <c r="J14" s="57">
        <v>383</v>
      </c>
      <c r="K14" s="57">
        <v>378</v>
      </c>
      <c r="L14" s="70">
        <v>376</v>
      </c>
      <c r="M14" s="57">
        <v>380</v>
      </c>
      <c r="N14" s="58">
        <f t="shared" si="0"/>
        <v>377.55555555555554</v>
      </c>
      <c r="O14" s="59">
        <f t="shared" si="1"/>
        <v>3398</v>
      </c>
      <c r="P14" s="60">
        <f t="shared" si="2"/>
        <v>9</v>
      </c>
      <c r="Q14" s="61"/>
      <c r="R14" s="61">
        <f t="shared" si="3"/>
        <v>383</v>
      </c>
      <c r="S14" s="61">
        <f t="shared" si="3"/>
        <v>380</v>
      </c>
      <c r="T14" s="61">
        <f t="shared" si="3"/>
        <v>379</v>
      </c>
      <c r="U14" s="61">
        <f t="shared" si="3"/>
        <v>379</v>
      </c>
      <c r="V14" s="61">
        <f t="shared" si="3"/>
        <v>378</v>
      </c>
      <c r="W14" s="61">
        <f t="shared" si="3"/>
        <v>378</v>
      </c>
      <c r="X14" s="61">
        <f t="shared" si="3"/>
        <v>376</v>
      </c>
      <c r="Y14" s="61">
        <f t="shared" si="3"/>
        <v>376</v>
      </c>
      <c r="Z14" s="61">
        <f t="shared" si="3"/>
        <v>369</v>
      </c>
      <c r="AA14" s="61">
        <f t="shared" si="7"/>
        <v>2653</v>
      </c>
      <c r="AB14" s="61">
        <f t="shared" si="8"/>
        <v>3398</v>
      </c>
      <c r="AC14" s="62">
        <f t="shared" si="9"/>
        <v>0</v>
      </c>
      <c r="AD14" s="61"/>
    </row>
    <row r="15" spans="1:30">
      <c r="A15" s="55" t="s">
        <v>90</v>
      </c>
      <c r="B15" s="55" t="s">
        <v>91</v>
      </c>
      <c r="C15" s="56">
        <v>165187</v>
      </c>
      <c r="D15" s="55" t="s">
        <v>17</v>
      </c>
      <c r="E15" s="63">
        <v>305</v>
      </c>
      <c r="F15" s="57">
        <v>334</v>
      </c>
      <c r="G15" s="57">
        <v>305</v>
      </c>
      <c r="H15" s="57">
        <v>296</v>
      </c>
      <c r="I15" s="57"/>
      <c r="J15" s="57"/>
      <c r="K15" s="57">
        <v>290</v>
      </c>
      <c r="L15" s="70">
        <v>312</v>
      </c>
      <c r="M15" s="57">
        <v>298</v>
      </c>
      <c r="N15" s="58">
        <f t="shared" si="0"/>
        <v>305.71428571428572</v>
      </c>
      <c r="O15" s="59">
        <f t="shared" si="1"/>
        <v>2140</v>
      </c>
      <c r="P15" s="60">
        <f t="shared" si="2"/>
        <v>7</v>
      </c>
      <c r="Q15" s="61"/>
      <c r="R15" s="61">
        <f t="shared" ref="R15:Z22" si="10">IF(LARGE($E15:$M15,R$4)&lt;&gt;" ",LARGE($E15:$M15,R$4)," ")</f>
        <v>334</v>
      </c>
      <c r="S15" s="61">
        <f t="shared" si="10"/>
        <v>312</v>
      </c>
      <c r="T15" s="61">
        <f t="shared" si="10"/>
        <v>305</v>
      </c>
      <c r="U15" s="61">
        <f t="shared" si="10"/>
        <v>305</v>
      </c>
      <c r="V15" s="61">
        <f t="shared" si="10"/>
        <v>298</v>
      </c>
      <c r="W15" s="61">
        <f t="shared" si="10"/>
        <v>296</v>
      </c>
      <c r="X15" s="61">
        <f t="shared" si="10"/>
        <v>290</v>
      </c>
      <c r="Y15" s="61" t="e">
        <f t="shared" si="10"/>
        <v>#NUM!</v>
      </c>
      <c r="Z15" s="61" t="e">
        <f t="shared" si="10"/>
        <v>#NUM!</v>
      </c>
      <c r="AA15" s="61">
        <f t="shared" si="5"/>
        <v>2140</v>
      </c>
      <c r="AB15" s="61" t="e">
        <f t="shared" si="6"/>
        <v>#NUM!</v>
      </c>
      <c r="AC15" s="62" t="e">
        <f t="shared" si="4"/>
        <v>#NUM!</v>
      </c>
      <c r="AD15" s="61"/>
    </row>
    <row r="16" spans="1:30" s="43" customFormat="1">
      <c r="A16" s="55" t="s">
        <v>85</v>
      </c>
      <c r="B16" s="55" t="s">
        <v>23</v>
      </c>
      <c r="C16" s="56">
        <v>47297</v>
      </c>
      <c r="D16" s="55" t="s">
        <v>24</v>
      </c>
      <c r="E16" s="57">
        <v>369</v>
      </c>
      <c r="F16" s="57"/>
      <c r="G16" s="57">
        <v>376</v>
      </c>
      <c r="H16" s="57">
        <v>378</v>
      </c>
      <c r="I16" s="57">
        <v>379</v>
      </c>
      <c r="J16" s="57">
        <v>374</v>
      </c>
      <c r="K16" s="57">
        <v>379</v>
      </c>
      <c r="L16" s="70">
        <v>382</v>
      </c>
      <c r="M16" s="57">
        <v>384</v>
      </c>
      <c r="N16" s="58">
        <f t="shared" si="0"/>
        <v>377.625</v>
      </c>
      <c r="O16" s="59">
        <f t="shared" si="1"/>
        <v>3021</v>
      </c>
      <c r="P16" s="60">
        <f t="shared" si="2"/>
        <v>8</v>
      </c>
      <c r="Q16" s="61"/>
      <c r="R16" s="61">
        <f t="shared" si="10"/>
        <v>384</v>
      </c>
      <c r="S16" s="61">
        <f t="shared" si="10"/>
        <v>382</v>
      </c>
      <c r="T16" s="61">
        <f t="shared" si="10"/>
        <v>379</v>
      </c>
      <c r="U16" s="61">
        <f t="shared" si="10"/>
        <v>379</v>
      </c>
      <c r="V16" s="61">
        <f t="shared" si="10"/>
        <v>378</v>
      </c>
      <c r="W16" s="61">
        <f t="shared" si="10"/>
        <v>376</v>
      </c>
      <c r="X16" s="61">
        <f t="shared" si="10"/>
        <v>374</v>
      </c>
      <c r="Y16" s="61">
        <f t="shared" si="10"/>
        <v>369</v>
      </c>
      <c r="Z16" s="61" t="e">
        <f t="shared" si="10"/>
        <v>#NUM!</v>
      </c>
      <c r="AA16" s="61">
        <f t="shared" si="5"/>
        <v>2652</v>
      </c>
      <c r="AB16" s="61" t="e">
        <f t="shared" si="6"/>
        <v>#NUM!</v>
      </c>
      <c r="AC16" s="62" t="e">
        <f t="shared" si="4"/>
        <v>#NUM!</v>
      </c>
      <c r="AD16" s="61"/>
    </row>
    <row r="17" spans="1:30">
      <c r="A17" s="55" t="s">
        <v>86</v>
      </c>
      <c r="B17" s="55" t="s">
        <v>27</v>
      </c>
      <c r="C17" s="56">
        <v>101294</v>
      </c>
      <c r="D17" s="55" t="s">
        <v>24</v>
      </c>
      <c r="E17" s="57">
        <v>326</v>
      </c>
      <c r="F17" s="57">
        <v>332</v>
      </c>
      <c r="G17" s="57">
        <v>309</v>
      </c>
      <c r="H17" s="57">
        <v>304</v>
      </c>
      <c r="I17" s="57">
        <v>337</v>
      </c>
      <c r="J17" s="57">
        <v>317</v>
      </c>
      <c r="K17" s="57">
        <v>336</v>
      </c>
      <c r="L17" s="70">
        <v>335</v>
      </c>
      <c r="M17" s="57">
        <v>331</v>
      </c>
      <c r="N17" s="58">
        <f t="shared" si="0"/>
        <v>325.22222222222223</v>
      </c>
      <c r="O17" s="59">
        <f t="shared" si="1"/>
        <v>2927</v>
      </c>
      <c r="P17" s="60">
        <f t="shared" si="2"/>
        <v>9</v>
      </c>
      <c r="Q17" s="61"/>
      <c r="R17" s="61">
        <f t="shared" si="10"/>
        <v>337</v>
      </c>
      <c r="S17" s="61">
        <f t="shared" si="10"/>
        <v>336</v>
      </c>
      <c r="T17" s="61">
        <f t="shared" si="10"/>
        <v>335</v>
      </c>
      <c r="U17" s="61">
        <f t="shared" si="10"/>
        <v>332</v>
      </c>
      <c r="V17" s="61">
        <f t="shared" si="10"/>
        <v>331</v>
      </c>
      <c r="W17" s="61">
        <f t="shared" si="10"/>
        <v>326</v>
      </c>
      <c r="X17" s="61">
        <f t="shared" si="10"/>
        <v>317</v>
      </c>
      <c r="Y17" s="61">
        <f t="shared" si="10"/>
        <v>309</v>
      </c>
      <c r="Z17" s="61">
        <f t="shared" si="10"/>
        <v>304</v>
      </c>
      <c r="AA17" s="61">
        <f t="shared" si="5"/>
        <v>2314</v>
      </c>
      <c r="AB17" s="61">
        <f t="shared" si="6"/>
        <v>2927</v>
      </c>
      <c r="AC17" s="62">
        <f t="shared" si="4"/>
        <v>0</v>
      </c>
      <c r="AD17" s="61"/>
    </row>
    <row r="18" spans="1:30">
      <c r="A18" s="55" t="s">
        <v>87</v>
      </c>
      <c r="B18" s="55" t="s">
        <v>29</v>
      </c>
      <c r="C18" s="56">
        <v>110916</v>
      </c>
      <c r="D18" s="55" t="s">
        <v>24</v>
      </c>
      <c r="E18" s="57">
        <v>315</v>
      </c>
      <c r="F18" s="57">
        <v>325</v>
      </c>
      <c r="G18" s="57">
        <v>306</v>
      </c>
      <c r="H18" s="57">
        <v>331</v>
      </c>
      <c r="I18" s="57">
        <v>335</v>
      </c>
      <c r="J18" s="57">
        <v>331</v>
      </c>
      <c r="K18" s="57">
        <v>317</v>
      </c>
      <c r="L18" s="70">
        <v>311</v>
      </c>
      <c r="M18" s="57">
        <v>325</v>
      </c>
      <c r="N18" s="58">
        <f t="shared" si="0"/>
        <v>321.77777777777777</v>
      </c>
      <c r="O18" s="59">
        <f t="shared" si="1"/>
        <v>2896</v>
      </c>
      <c r="P18" s="60">
        <f t="shared" si="2"/>
        <v>9</v>
      </c>
      <c r="Q18" s="61"/>
      <c r="R18" s="61">
        <f t="shared" si="10"/>
        <v>335</v>
      </c>
      <c r="S18" s="61">
        <f t="shared" si="10"/>
        <v>331</v>
      </c>
      <c r="T18" s="61">
        <f t="shared" si="10"/>
        <v>331</v>
      </c>
      <c r="U18" s="61">
        <f t="shared" si="10"/>
        <v>325</v>
      </c>
      <c r="V18" s="61">
        <f t="shared" si="10"/>
        <v>325</v>
      </c>
      <c r="W18" s="61">
        <f t="shared" si="10"/>
        <v>317</v>
      </c>
      <c r="X18" s="61">
        <f t="shared" si="10"/>
        <v>315</v>
      </c>
      <c r="Y18" s="61">
        <f t="shared" si="10"/>
        <v>311</v>
      </c>
      <c r="Z18" s="61">
        <f t="shared" si="10"/>
        <v>306</v>
      </c>
      <c r="AA18" s="61">
        <f t="shared" si="5"/>
        <v>2279</v>
      </c>
      <c r="AB18" s="61">
        <f t="shared" si="6"/>
        <v>2896</v>
      </c>
      <c r="AC18" s="62">
        <f t="shared" si="4"/>
        <v>0</v>
      </c>
      <c r="AD18" s="61"/>
    </row>
    <row r="19" spans="1:30">
      <c r="A19" s="55" t="s">
        <v>88</v>
      </c>
      <c r="B19" s="55" t="s">
        <v>39</v>
      </c>
      <c r="C19" s="56">
        <v>28275</v>
      </c>
      <c r="D19" s="55" t="s">
        <v>24</v>
      </c>
      <c r="E19" s="57">
        <v>353</v>
      </c>
      <c r="F19" s="57">
        <v>371</v>
      </c>
      <c r="G19" s="57">
        <v>352</v>
      </c>
      <c r="H19" s="57"/>
      <c r="I19" s="57"/>
      <c r="J19" s="57"/>
      <c r="K19" s="57"/>
      <c r="L19" s="70"/>
      <c r="M19" s="57"/>
      <c r="N19" s="58">
        <f t="shared" si="0"/>
        <v>358.66666666666669</v>
      </c>
      <c r="O19" s="59">
        <f t="shared" si="1"/>
        <v>1076</v>
      </c>
      <c r="P19" s="60">
        <f t="shared" si="2"/>
        <v>3</v>
      </c>
      <c r="Q19" s="61"/>
      <c r="R19" s="61">
        <f t="shared" si="10"/>
        <v>371</v>
      </c>
      <c r="S19" s="61">
        <f t="shared" si="10"/>
        <v>353</v>
      </c>
      <c r="T19" s="61">
        <f t="shared" si="10"/>
        <v>352</v>
      </c>
      <c r="U19" s="61" t="e">
        <f t="shared" si="10"/>
        <v>#NUM!</v>
      </c>
      <c r="V19" s="61" t="e">
        <f t="shared" si="10"/>
        <v>#NUM!</v>
      </c>
      <c r="W19" s="61" t="e">
        <f t="shared" si="10"/>
        <v>#NUM!</v>
      </c>
      <c r="X19" s="61" t="e">
        <f t="shared" si="10"/>
        <v>#NUM!</v>
      </c>
      <c r="Y19" s="61" t="e">
        <f t="shared" si="10"/>
        <v>#NUM!</v>
      </c>
      <c r="Z19" s="61" t="e">
        <f t="shared" si="10"/>
        <v>#NUM!</v>
      </c>
      <c r="AA19" s="61" t="e">
        <f t="shared" si="5"/>
        <v>#NUM!</v>
      </c>
      <c r="AB19" s="61" t="e">
        <f t="shared" si="6"/>
        <v>#NUM!</v>
      </c>
      <c r="AC19" s="62" t="e">
        <f t="shared" si="4"/>
        <v>#NUM!</v>
      </c>
      <c r="AD19" s="61"/>
    </row>
    <row r="20" spans="1:30">
      <c r="A20" s="16" t="s">
        <v>105</v>
      </c>
      <c r="B20" s="16" t="s">
        <v>103</v>
      </c>
      <c r="C20" s="17">
        <v>54419</v>
      </c>
      <c r="D20" s="16" t="s">
        <v>24</v>
      </c>
      <c r="E20" s="18">
        <v>303</v>
      </c>
      <c r="F20" s="18">
        <v>340</v>
      </c>
      <c r="G20" s="19">
        <v>317</v>
      </c>
      <c r="H20" s="19">
        <v>316</v>
      </c>
      <c r="I20" s="19">
        <v>287</v>
      </c>
      <c r="J20" s="19">
        <v>322</v>
      </c>
      <c r="K20" s="18"/>
      <c r="L20" s="18">
        <v>330</v>
      </c>
      <c r="M20" s="19">
        <v>305</v>
      </c>
      <c r="N20" s="15">
        <f t="shared" si="0"/>
        <v>315</v>
      </c>
      <c r="O20" s="14">
        <f t="shared" si="1"/>
        <v>2520</v>
      </c>
      <c r="P20" s="41">
        <f t="shared" si="2"/>
        <v>8</v>
      </c>
      <c r="R20">
        <f t="shared" si="10"/>
        <v>340</v>
      </c>
      <c r="S20">
        <f t="shared" si="10"/>
        <v>330</v>
      </c>
      <c r="T20">
        <f t="shared" si="10"/>
        <v>322</v>
      </c>
      <c r="U20">
        <f t="shared" si="10"/>
        <v>317</v>
      </c>
      <c r="V20">
        <f t="shared" si="10"/>
        <v>316</v>
      </c>
      <c r="W20">
        <f t="shared" si="10"/>
        <v>305</v>
      </c>
      <c r="X20">
        <f t="shared" si="10"/>
        <v>303</v>
      </c>
      <c r="Y20">
        <f t="shared" si="10"/>
        <v>287</v>
      </c>
      <c r="Z20" t="e">
        <f t="shared" si="10"/>
        <v>#NUM!</v>
      </c>
      <c r="AA20">
        <f t="shared" si="5"/>
        <v>2233</v>
      </c>
      <c r="AB20" t="e">
        <f t="shared" si="6"/>
        <v>#NUM!</v>
      </c>
      <c r="AC20" s="33" t="e">
        <f t="shared" si="4"/>
        <v>#NUM!</v>
      </c>
    </row>
    <row r="21" spans="1:30">
      <c r="A21" s="67" t="s">
        <v>108</v>
      </c>
      <c r="B21" s="67" t="s">
        <v>109</v>
      </c>
      <c r="C21" s="20"/>
      <c r="D21" s="67" t="s">
        <v>24</v>
      </c>
      <c r="E21" s="21">
        <v>299</v>
      </c>
      <c r="F21" s="21">
        <v>310</v>
      </c>
      <c r="G21" s="21">
        <v>303</v>
      </c>
      <c r="H21" s="21"/>
      <c r="I21" s="21">
        <v>292</v>
      </c>
      <c r="J21" s="21">
        <v>310</v>
      </c>
      <c r="K21" s="68">
        <v>332</v>
      </c>
      <c r="L21" s="17">
        <v>321</v>
      </c>
      <c r="M21" s="21">
        <v>311</v>
      </c>
      <c r="N21" s="21"/>
      <c r="O21" s="19">
        <f t="shared" si="1"/>
        <v>2478</v>
      </c>
      <c r="P21" s="69">
        <v>1</v>
      </c>
      <c r="R21">
        <f t="shared" si="10"/>
        <v>332</v>
      </c>
      <c r="S21">
        <f t="shared" si="10"/>
        <v>321</v>
      </c>
      <c r="T21">
        <f t="shared" si="10"/>
        <v>311</v>
      </c>
      <c r="U21">
        <f t="shared" si="10"/>
        <v>310</v>
      </c>
      <c r="V21">
        <f t="shared" si="10"/>
        <v>310</v>
      </c>
      <c r="W21">
        <f t="shared" si="10"/>
        <v>303</v>
      </c>
      <c r="X21">
        <f t="shared" si="10"/>
        <v>299</v>
      </c>
      <c r="Y21">
        <f t="shared" si="10"/>
        <v>292</v>
      </c>
      <c r="Z21" t="e">
        <f t="shared" si="10"/>
        <v>#NUM!</v>
      </c>
      <c r="AA21">
        <f t="shared" ref="AA21:AA22" si="11">SUM(R21:X21)</f>
        <v>2186</v>
      </c>
      <c r="AB21" t="e">
        <f t="shared" ref="AB21:AB22" si="12">SUM(R21:Z21)</f>
        <v>#NUM!</v>
      </c>
      <c r="AC21" s="33" t="e">
        <f t="shared" ref="AC21:AC22" si="13">O21-AB21</f>
        <v>#NUM!</v>
      </c>
    </row>
    <row r="22" spans="1:30">
      <c r="A22" s="11" t="s">
        <v>114</v>
      </c>
      <c r="B22" s="11" t="s">
        <v>115</v>
      </c>
      <c r="C22" s="12"/>
      <c r="D22" s="11" t="s">
        <v>24</v>
      </c>
      <c r="E22" s="13">
        <v>268</v>
      </c>
      <c r="F22" s="13">
        <v>309</v>
      </c>
      <c r="G22" s="14">
        <v>321</v>
      </c>
      <c r="H22" s="14">
        <v>292</v>
      </c>
      <c r="I22" s="14">
        <v>288</v>
      </c>
      <c r="J22" s="14"/>
      <c r="K22" s="13">
        <v>321</v>
      </c>
      <c r="L22" s="13"/>
      <c r="M22" s="14"/>
      <c r="N22" s="15">
        <f>SUM(E22:M22)/P22</f>
        <v>299.83333333333331</v>
      </c>
      <c r="O22" s="14">
        <f t="shared" si="1"/>
        <v>1799</v>
      </c>
      <c r="P22" s="41">
        <f>((COUNT(E22:M22))-(COUNTIF(E22:M22,0)))</f>
        <v>6</v>
      </c>
      <c r="R22">
        <f t="shared" si="10"/>
        <v>321</v>
      </c>
      <c r="S22">
        <f t="shared" si="10"/>
        <v>321</v>
      </c>
      <c r="T22">
        <f t="shared" si="10"/>
        <v>309</v>
      </c>
      <c r="U22">
        <f t="shared" si="10"/>
        <v>292</v>
      </c>
      <c r="V22">
        <f t="shared" si="10"/>
        <v>288</v>
      </c>
      <c r="W22">
        <f t="shared" si="10"/>
        <v>268</v>
      </c>
      <c r="X22" t="e">
        <f t="shared" si="10"/>
        <v>#NUM!</v>
      </c>
      <c r="Y22" t="e">
        <f t="shared" si="10"/>
        <v>#NUM!</v>
      </c>
      <c r="Z22" t="e">
        <f t="shared" si="10"/>
        <v>#NUM!</v>
      </c>
      <c r="AA22" t="e">
        <f t="shared" si="11"/>
        <v>#NUM!</v>
      </c>
      <c r="AB22" t="e">
        <f t="shared" si="12"/>
        <v>#NUM!</v>
      </c>
      <c r="AC22" s="33" t="e">
        <f t="shared" si="13"/>
        <v>#NUM!</v>
      </c>
    </row>
    <row r="23" spans="1:30" ht="13.5" thickBot="1">
      <c r="A23" s="35"/>
      <c r="B23" s="35"/>
      <c r="C23" s="36"/>
      <c r="D23" s="35"/>
      <c r="E23" s="37"/>
      <c r="F23" s="37"/>
      <c r="G23" s="38"/>
      <c r="H23" s="38"/>
      <c r="I23" s="38"/>
      <c r="J23" s="38"/>
      <c r="K23" s="37"/>
      <c r="L23" s="39"/>
      <c r="M23" s="38"/>
      <c r="N23" s="40"/>
      <c r="O23" s="38"/>
      <c r="P23" s="38"/>
      <c r="AC23" s="33"/>
    </row>
    <row r="24" spans="1:30" ht="14.25" thickTop="1" thickBot="1">
      <c r="A24" s="97" t="s">
        <v>58</v>
      </c>
      <c r="B24" s="98"/>
      <c r="C24" s="98"/>
      <c r="D24" s="98"/>
      <c r="E24" s="98" t="s">
        <v>125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02"/>
      <c r="AC24" s="33"/>
    </row>
    <row r="25" spans="1:30" ht="14.25" thickTop="1" thickBot="1">
      <c r="A25" s="4" t="s">
        <v>1</v>
      </c>
      <c r="B25" s="5" t="s">
        <v>2</v>
      </c>
      <c r="C25" s="4" t="s">
        <v>3</v>
      </c>
      <c r="D25" s="4" t="s">
        <v>4</v>
      </c>
      <c r="E25" s="99" t="s">
        <v>5</v>
      </c>
      <c r="F25" s="100"/>
      <c r="G25" s="100"/>
      <c r="H25" s="100"/>
      <c r="I25" s="100"/>
      <c r="J25" s="100"/>
      <c r="K25" s="100"/>
      <c r="L25" s="100"/>
      <c r="M25" s="101"/>
      <c r="N25" s="6" t="s">
        <v>126</v>
      </c>
      <c r="O25" s="31" t="s">
        <v>45</v>
      </c>
      <c r="P25" s="6" t="s">
        <v>6</v>
      </c>
      <c r="AC25" s="33"/>
    </row>
    <row r="26" spans="1:30" ht="13.5" thickBot="1">
      <c r="A26" s="7"/>
      <c r="B26" s="7"/>
      <c r="C26" s="7"/>
      <c r="D26" s="7"/>
      <c r="E26" s="8">
        <v>1</v>
      </c>
      <c r="F26" s="27">
        <v>2</v>
      </c>
      <c r="G26" s="27">
        <v>3</v>
      </c>
      <c r="H26" s="27">
        <v>4</v>
      </c>
      <c r="I26" s="27">
        <v>5</v>
      </c>
      <c r="J26" s="27">
        <v>6</v>
      </c>
      <c r="K26" s="27">
        <v>7</v>
      </c>
      <c r="L26" s="27">
        <v>8</v>
      </c>
      <c r="M26" s="28">
        <v>9</v>
      </c>
      <c r="N26" s="9"/>
      <c r="O26" s="32"/>
      <c r="P26" s="10" t="s">
        <v>7</v>
      </c>
      <c r="AC26" s="33"/>
    </row>
    <row r="27" spans="1:30">
      <c r="A27" s="11" t="s">
        <v>94</v>
      </c>
      <c r="B27" s="11" t="s">
        <v>9</v>
      </c>
      <c r="C27" s="12">
        <v>17250</v>
      </c>
      <c r="D27" s="11" t="s">
        <v>10</v>
      </c>
      <c r="E27" s="25">
        <v>371</v>
      </c>
      <c r="F27" s="13">
        <v>356</v>
      </c>
      <c r="G27" s="14">
        <v>374</v>
      </c>
      <c r="H27" s="14">
        <v>371</v>
      </c>
      <c r="I27" s="14">
        <v>376</v>
      </c>
      <c r="J27" s="14">
        <v>356</v>
      </c>
      <c r="K27" s="25">
        <v>383</v>
      </c>
      <c r="L27" s="13">
        <v>358</v>
      </c>
      <c r="M27" s="14">
        <v>380</v>
      </c>
      <c r="N27" s="15">
        <f t="shared" ref="N27:N34" si="14">SUM(E27:M27)/P27</f>
        <v>369.44444444444446</v>
      </c>
      <c r="O27" s="14">
        <f t="shared" ref="O27:O34" si="15">SUM(E27:M27)</f>
        <v>3325</v>
      </c>
      <c r="P27" s="41">
        <f t="shared" ref="P27:P34" si="16">((COUNT(E27:M27))-(COUNTIF(E27:M27,0)))</f>
        <v>9</v>
      </c>
      <c r="R27">
        <f t="shared" ref="R27:Z41" si="17">IF(LARGE($E27:$M27,R$4)&lt;&gt;" ",LARGE($E27:$M27,R$4)," ")</f>
        <v>383</v>
      </c>
      <c r="S27">
        <f t="shared" si="17"/>
        <v>380</v>
      </c>
      <c r="T27">
        <f t="shared" si="17"/>
        <v>376</v>
      </c>
      <c r="U27">
        <f t="shared" si="17"/>
        <v>374</v>
      </c>
      <c r="V27">
        <f t="shared" si="17"/>
        <v>371</v>
      </c>
      <c r="W27">
        <f t="shared" si="17"/>
        <v>371</v>
      </c>
      <c r="X27">
        <f t="shared" si="17"/>
        <v>358</v>
      </c>
      <c r="Y27">
        <f t="shared" si="17"/>
        <v>356</v>
      </c>
      <c r="Z27">
        <f t="shared" si="17"/>
        <v>356</v>
      </c>
      <c r="AA27">
        <f t="shared" ref="AA27:AA39" si="18">SUM(R27:X27)</f>
        <v>2613</v>
      </c>
      <c r="AB27">
        <f t="shared" ref="AB27:AB39" si="19">SUM(R27:Z27)</f>
        <v>3325</v>
      </c>
      <c r="AC27" s="33">
        <f t="shared" ref="AC27:AC39" si="20">O27-AB27</f>
        <v>0</v>
      </c>
    </row>
    <row r="28" spans="1:30">
      <c r="A28" s="66" t="s">
        <v>95</v>
      </c>
      <c r="B28" s="20" t="s">
        <v>34</v>
      </c>
      <c r="C28" s="21">
        <v>36038</v>
      </c>
      <c r="D28" s="20" t="s">
        <v>10</v>
      </c>
      <c r="E28" s="19">
        <v>396</v>
      </c>
      <c r="F28" s="22">
        <v>383</v>
      </c>
      <c r="G28" s="19">
        <v>390</v>
      </c>
      <c r="H28" s="19">
        <v>395</v>
      </c>
      <c r="I28" s="19">
        <v>382</v>
      </c>
      <c r="J28" s="19">
        <v>390</v>
      </c>
      <c r="K28" s="21">
        <v>389</v>
      </c>
      <c r="L28" s="18">
        <v>389</v>
      </c>
      <c r="M28" s="19">
        <v>385</v>
      </c>
      <c r="N28" s="15">
        <f t="shared" si="14"/>
        <v>388.77777777777777</v>
      </c>
      <c r="O28" s="14">
        <f t="shared" si="15"/>
        <v>3499</v>
      </c>
      <c r="P28" s="41">
        <f t="shared" si="16"/>
        <v>9</v>
      </c>
      <c r="R28">
        <f t="shared" si="17"/>
        <v>396</v>
      </c>
      <c r="S28">
        <f t="shared" si="17"/>
        <v>395</v>
      </c>
      <c r="T28">
        <f t="shared" si="17"/>
        <v>390</v>
      </c>
      <c r="U28">
        <f t="shared" si="17"/>
        <v>390</v>
      </c>
      <c r="V28">
        <f t="shared" si="17"/>
        <v>389</v>
      </c>
      <c r="W28">
        <f t="shared" si="17"/>
        <v>389</v>
      </c>
      <c r="X28">
        <f t="shared" si="17"/>
        <v>385</v>
      </c>
      <c r="Y28">
        <f t="shared" si="17"/>
        <v>383</v>
      </c>
      <c r="Z28">
        <f t="shared" si="17"/>
        <v>382</v>
      </c>
      <c r="AA28">
        <f t="shared" si="18"/>
        <v>2734</v>
      </c>
      <c r="AB28">
        <f t="shared" si="19"/>
        <v>3499</v>
      </c>
      <c r="AC28" s="33">
        <f t="shared" si="20"/>
        <v>0</v>
      </c>
    </row>
    <row r="29" spans="1:30">
      <c r="A29" s="66" t="s">
        <v>116</v>
      </c>
      <c r="B29" s="20" t="s">
        <v>117</v>
      </c>
      <c r="C29" s="21">
        <v>153090</v>
      </c>
      <c r="D29" s="20" t="s">
        <v>10</v>
      </c>
      <c r="E29" s="19">
        <v>384</v>
      </c>
      <c r="F29" s="22">
        <v>368</v>
      </c>
      <c r="G29" s="19"/>
      <c r="H29" s="19">
        <v>385</v>
      </c>
      <c r="I29" s="19"/>
      <c r="J29" s="19"/>
      <c r="K29" s="21"/>
      <c r="L29" s="18"/>
      <c r="M29" s="19"/>
      <c r="N29" s="15">
        <f t="shared" ref="N29" si="21">SUM(E29:M29)/P29</f>
        <v>379</v>
      </c>
      <c r="O29" s="14">
        <f t="shared" ref="O29" si="22">SUM(E29:M29)</f>
        <v>1137</v>
      </c>
      <c r="P29" s="41">
        <f t="shared" ref="P29" si="23">((COUNT(E29:M29))-(COUNTIF(E29:M29,0)))</f>
        <v>3</v>
      </c>
      <c r="R29">
        <f t="shared" si="17"/>
        <v>385</v>
      </c>
      <c r="S29">
        <f t="shared" si="17"/>
        <v>384</v>
      </c>
      <c r="T29">
        <f t="shared" si="17"/>
        <v>368</v>
      </c>
      <c r="U29" t="e">
        <f t="shared" si="17"/>
        <v>#NUM!</v>
      </c>
      <c r="V29" t="e">
        <f t="shared" si="17"/>
        <v>#NUM!</v>
      </c>
      <c r="W29" t="e">
        <f t="shared" si="17"/>
        <v>#NUM!</v>
      </c>
      <c r="X29" t="e">
        <f t="shared" si="17"/>
        <v>#NUM!</v>
      </c>
      <c r="Y29" t="e">
        <f t="shared" si="17"/>
        <v>#NUM!</v>
      </c>
      <c r="Z29" t="e">
        <f t="shared" si="17"/>
        <v>#NUM!</v>
      </c>
      <c r="AA29" t="e">
        <f t="shared" ref="AA29" si="24">SUM(R29:X29)</f>
        <v>#NUM!</v>
      </c>
      <c r="AB29" t="e">
        <f t="shared" ref="AB29" si="25">SUM(R29:Z29)</f>
        <v>#NUM!</v>
      </c>
      <c r="AC29" s="33" t="e">
        <f t="shared" ref="AC29" si="26">O29-AB29</f>
        <v>#NUM!</v>
      </c>
    </row>
    <row r="30" spans="1:30">
      <c r="A30" s="66" t="s">
        <v>74</v>
      </c>
      <c r="B30" s="20" t="s">
        <v>75</v>
      </c>
      <c r="C30" s="21">
        <v>150093</v>
      </c>
      <c r="D30" s="20" t="s">
        <v>17</v>
      </c>
      <c r="E30" s="19">
        <v>385</v>
      </c>
      <c r="F30" s="22">
        <v>384</v>
      </c>
      <c r="G30" s="19">
        <v>387</v>
      </c>
      <c r="H30" s="19">
        <v>388</v>
      </c>
      <c r="I30" s="19">
        <v>388</v>
      </c>
      <c r="J30" s="19">
        <v>379</v>
      </c>
      <c r="K30" s="21"/>
      <c r="L30" s="18">
        <v>388</v>
      </c>
      <c r="M30" s="19">
        <v>384</v>
      </c>
      <c r="N30" s="15">
        <f t="shared" ref="N30" si="27">SUM(E30:M30)/P30</f>
        <v>385.375</v>
      </c>
      <c r="O30" s="14">
        <f t="shared" ref="O30" si="28">SUM(E30:M30)</f>
        <v>3083</v>
      </c>
      <c r="P30" s="41">
        <f t="shared" ref="P30" si="29">((COUNT(E30:M30))-(COUNTIF(E30:M30,0)))</f>
        <v>8</v>
      </c>
      <c r="R30">
        <f t="shared" si="17"/>
        <v>388</v>
      </c>
      <c r="S30">
        <f t="shared" si="17"/>
        <v>388</v>
      </c>
      <c r="T30">
        <f t="shared" si="17"/>
        <v>388</v>
      </c>
      <c r="U30">
        <f t="shared" si="17"/>
        <v>387</v>
      </c>
      <c r="V30">
        <f t="shared" si="17"/>
        <v>385</v>
      </c>
      <c r="W30">
        <f t="shared" si="17"/>
        <v>384</v>
      </c>
      <c r="X30">
        <f t="shared" si="17"/>
        <v>384</v>
      </c>
      <c r="Y30">
        <f t="shared" si="17"/>
        <v>379</v>
      </c>
      <c r="Z30" t="e">
        <f t="shared" si="17"/>
        <v>#NUM!</v>
      </c>
      <c r="AA30">
        <f t="shared" ref="AA30" si="30">SUM(R30:X30)</f>
        <v>2704</v>
      </c>
      <c r="AB30" t="e">
        <f t="shared" ref="AB30" si="31">SUM(R30:Z30)</f>
        <v>#NUM!</v>
      </c>
      <c r="AC30" s="33" t="e">
        <f t="shared" ref="AC30" si="32">O30-AB30</f>
        <v>#NUM!</v>
      </c>
    </row>
    <row r="31" spans="1:30">
      <c r="A31" s="16" t="s">
        <v>96</v>
      </c>
      <c r="B31" s="16" t="s">
        <v>51</v>
      </c>
      <c r="C31" s="17">
        <v>156581</v>
      </c>
      <c r="D31" s="16" t="s">
        <v>17</v>
      </c>
      <c r="E31" s="18">
        <v>325</v>
      </c>
      <c r="F31" s="18">
        <v>301</v>
      </c>
      <c r="G31" s="19">
        <v>290</v>
      </c>
      <c r="H31" s="19">
        <v>293</v>
      </c>
      <c r="I31" s="19">
        <v>159</v>
      </c>
      <c r="J31" s="19">
        <v>155</v>
      </c>
      <c r="K31" s="18">
        <v>186</v>
      </c>
      <c r="L31" s="18">
        <v>216</v>
      </c>
      <c r="M31" s="19">
        <v>177</v>
      </c>
      <c r="N31" s="15">
        <f t="shared" si="14"/>
        <v>233.55555555555554</v>
      </c>
      <c r="O31" s="14">
        <f t="shared" si="15"/>
        <v>2102</v>
      </c>
      <c r="P31" s="41">
        <f t="shared" si="16"/>
        <v>9</v>
      </c>
      <c r="R31">
        <f t="shared" si="17"/>
        <v>325</v>
      </c>
      <c r="S31">
        <f t="shared" si="17"/>
        <v>301</v>
      </c>
      <c r="T31">
        <f t="shared" si="17"/>
        <v>293</v>
      </c>
      <c r="U31">
        <f t="shared" si="17"/>
        <v>290</v>
      </c>
      <c r="V31">
        <f t="shared" si="17"/>
        <v>216</v>
      </c>
      <c r="W31">
        <f t="shared" si="17"/>
        <v>186</v>
      </c>
      <c r="X31">
        <f t="shared" si="17"/>
        <v>177</v>
      </c>
      <c r="Y31">
        <f t="shared" si="17"/>
        <v>159</v>
      </c>
      <c r="Z31">
        <f t="shared" si="17"/>
        <v>155</v>
      </c>
      <c r="AA31">
        <f t="shared" si="18"/>
        <v>1788</v>
      </c>
      <c r="AB31">
        <f t="shared" si="19"/>
        <v>2102</v>
      </c>
      <c r="AC31" s="33">
        <f t="shared" si="20"/>
        <v>0</v>
      </c>
    </row>
    <row r="32" spans="1:30">
      <c r="A32" s="16" t="s">
        <v>104</v>
      </c>
      <c r="B32" s="16" t="s">
        <v>75</v>
      </c>
      <c r="C32" s="17">
        <v>68461</v>
      </c>
      <c r="D32" s="16" t="s">
        <v>24</v>
      </c>
      <c r="E32" s="18">
        <v>381</v>
      </c>
      <c r="F32" s="18">
        <v>391</v>
      </c>
      <c r="G32" s="19">
        <v>395</v>
      </c>
      <c r="H32" s="19">
        <v>382</v>
      </c>
      <c r="I32" s="19">
        <v>387</v>
      </c>
      <c r="J32" s="19">
        <v>386</v>
      </c>
      <c r="K32" s="18"/>
      <c r="L32" s="18">
        <v>382</v>
      </c>
      <c r="M32" s="19">
        <v>369</v>
      </c>
      <c r="N32" s="15">
        <f t="shared" si="14"/>
        <v>384.125</v>
      </c>
      <c r="O32" s="14">
        <f t="shared" si="15"/>
        <v>3073</v>
      </c>
      <c r="P32" s="41">
        <f t="shared" si="16"/>
        <v>8</v>
      </c>
      <c r="R32">
        <f t="shared" si="17"/>
        <v>395</v>
      </c>
      <c r="S32">
        <f t="shared" si="17"/>
        <v>391</v>
      </c>
      <c r="T32">
        <f t="shared" si="17"/>
        <v>387</v>
      </c>
      <c r="U32">
        <f t="shared" si="17"/>
        <v>386</v>
      </c>
      <c r="V32">
        <f t="shared" si="17"/>
        <v>382</v>
      </c>
      <c r="W32">
        <f t="shared" si="17"/>
        <v>382</v>
      </c>
      <c r="X32">
        <f t="shared" si="17"/>
        <v>381</v>
      </c>
      <c r="Y32">
        <f t="shared" si="17"/>
        <v>369</v>
      </c>
      <c r="Z32" t="e">
        <f t="shared" si="17"/>
        <v>#NUM!</v>
      </c>
      <c r="AA32">
        <f t="shared" si="18"/>
        <v>2704</v>
      </c>
      <c r="AB32" t="e">
        <f t="shared" si="19"/>
        <v>#NUM!</v>
      </c>
      <c r="AC32" s="33" t="e">
        <f t="shared" si="20"/>
        <v>#NUM!</v>
      </c>
    </row>
    <row r="33" spans="1:31">
      <c r="A33" s="16" t="s">
        <v>118</v>
      </c>
      <c r="B33" s="16" t="s">
        <v>119</v>
      </c>
      <c r="C33" s="17"/>
      <c r="D33" s="16" t="s">
        <v>17</v>
      </c>
      <c r="E33" s="18">
        <v>210</v>
      </c>
      <c r="F33" s="18">
        <v>220</v>
      </c>
      <c r="G33" s="19">
        <v>261</v>
      </c>
      <c r="H33" s="19">
        <v>131</v>
      </c>
      <c r="I33" s="19">
        <v>225</v>
      </c>
      <c r="J33" s="19">
        <v>186</v>
      </c>
      <c r="K33" s="18">
        <v>174</v>
      </c>
      <c r="L33" s="18"/>
      <c r="M33" s="19"/>
      <c r="N33" s="15">
        <f t="shared" si="14"/>
        <v>201</v>
      </c>
      <c r="O33" s="14">
        <f t="shared" si="15"/>
        <v>1407</v>
      </c>
      <c r="P33" s="41">
        <f t="shared" si="16"/>
        <v>7</v>
      </c>
      <c r="R33">
        <f t="shared" si="17"/>
        <v>261</v>
      </c>
      <c r="S33">
        <f t="shared" si="17"/>
        <v>225</v>
      </c>
      <c r="T33">
        <f t="shared" si="17"/>
        <v>220</v>
      </c>
      <c r="U33">
        <f t="shared" si="17"/>
        <v>210</v>
      </c>
      <c r="V33">
        <f t="shared" si="17"/>
        <v>186</v>
      </c>
      <c r="W33">
        <f t="shared" si="17"/>
        <v>174</v>
      </c>
      <c r="X33">
        <f t="shared" si="17"/>
        <v>131</v>
      </c>
      <c r="Y33" t="e">
        <f t="shared" si="17"/>
        <v>#NUM!</v>
      </c>
      <c r="Z33" t="e">
        <f t="shared" si="17"/>
        <v>#NUM!</v>
      </c>
      <c r="AA33">
        <f t="shared" si="18"/>
        <v>1407</v>
      </c>
      <c r="AB33" t="e">
        <f t="shared" si="19"/>
        <v>#NUM!</v>
      </c>
      <c r="AC33" s="33" t="e">
        <f t="shared" si="20"/>
        <v>#NUM!</v>
      </c>
    </row>
    <row r="34" spans="1:31">
      <c r="A34" s="16" t="s">
        <v>120</v>
      </c>
      <c r="B34" s="16" t="s">
        <v>121</v>
      </c>
      <c r="C34" s="17"/>
      <c r="D34" s="16" t="s">
        <v>17</v>
      </c>
      <c r="E34" s="18">
        <v>228</v>
      </c>
      <c r="F34" s="18">
        <v>291</v>
      </c>
      <c r="G34" s="19">
        <v>296</v>
      </c>
      <c r="H34" s="19">
        <v>255</v>
      </c>
      <c r="I34" s="19">
        <v>297</v>
      </c>
      <c r="J34" s="19">
        <v>293</v>
      </c>
      <c r="K34" s="18">
        <v>229</v>
      </c>
      <c r="L34" s="18"/>
      <c r="M34" s="19">
        <v>305</v>
      </c>
      <c r="N34" s="15">
        <f t="shared" si="14"/>
        <v>274.25</v>
      </c>
      <c r="O34" s="14">
        <f t="shared" si="15"/>
        <v>2194</v>
      </c>
      <c r="P34" s="41">
        <f t="shared" si="16"/>
        <v>8</v>
      </c>
      <c r="R34">
        <f t="shared" si="17"/>
        <v>305</v>
      </c>
      <c r="S34">
        <f t="shared" si="17"/>
        <v>297</v>
      </c>
      <c r="T34">
        <f t="shared" si="17"/>
        <v>296</v>
      </c>
      <c r="U34">
        <f t="shared" si="17"/>
        <v>293</v>
      </c>
      <c r="V34">
        <f t="shared" si="17"/>
        <v>291</v>
      </c>
      <c r="W34">
        <f t="shared" si="17"/>
        <v>255</v>
      </c>
      <c r="X34">
        <f t="shared" si="17"/>
        <v>229</v>
      </c>
      <c r="Y34">
        <f t="shared" si="17"/>
        <v>228</v>
      </c>
      <c r="Z34" t="e">
        <f t="shared" si="17"/>
        <v>#NUM!</v>
      </c>
      <c r="AA34">
        <f t="shared" si="18"/>
        <v>1966</v>
      </c>
      <c r="AB34" t="e">
        <f t="shared" si="19"/>
        <v>#NUM!</v>
      </c>
      <c r="AC34" s="33" t="e">
        <f t="shared" si="20"/>
        <v>#NUM!</v>
      </c>
    </row>
    <row r="35" spans="1:31" ht="13.5" thickBot="1">
      <c r="K35" s="26"/>
      <c r="L35" s="29"/>
      <c r="AC35" s="33"/>
    </row>
    <row r="36" spans="1:31" ht="14.25" thickTop="1" thickBot="1">
      <c r="A36" s="97" t="s">
        <v>30</v>
      </c>
      <c r="B36" s="98"/>
      <c r="C36" s="98"/>
      <c r="D36" s="98"/>
      <c r="E36" s="98" t="s">
        <v>125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102"/>
      <c r="AC36" s="33"/>
    </row>
    <row r="37" spans="1:31" ht="14.25" thickTop="1" thickBot="1">
      <c r="A37" s="4" t="s">
        <v>1</v>
      </c>
      <c r="B37" s="4" t="s">
        <v>2</v>
      </c>
      <c r="C37" s="4" t="s">
        <v>3</v>
      </c>
      <c r="D37" s="4" t="s">
        <v>4</v>
      </c>
      <c r="E37" s="99" t="s">
        <v>5</v>
      </c>
      <c r="F37" s="100"/>
      <c r="G37" s="100"/>
      <c r="H37" s="100"/>
      <c r="I37" s="100"/>
      <c r="J37" s="100"/>
      <c r="K37" s="100"/>
      <c r="L37" s="100"/>
      <c r="M37" s="101"/>
      <c r="N37" s="6" t="s">
        <v>126</v>
      </c>
      <c r="O37" s="31" t="s">
        <v>45</v>
      </c>
      <c r="P37" s="6" t="s">
        <v>6</v>
      </c>
      <c r="AC37" s="33"/>
    </row>
    <row r="38" spans="1:31" ht="13.5" thickBot="1">
      <c r="A38" s="7"/>
      <c r="B38" s="7"/>
      <c r="C38" s="7"/>
      <c r="D38" s="7"/>
      <c r="E38" s="27">
        <v>1</v>
      </c>
      <c r="F38" s="27">
        <v>2</v>
      </c>
      <c r="G38" s="27">
        <v>3</v>
      </c>
      <c r="H38" s="27">
        <v>4</v>
      </c>
      <c r="I38" s="27">
        <v>5</v>
      </c>
      <c r="J38" s="27">
        <v>6</v>
      </c>
      <c r="K38" s="27">
        <v>7</v>
      </c>
      <c r="L38" s="27">
        <v>8</v>
      </c>
      <c r="M38" s="28">
        <v>9</v>
      </c>
      <c r="N38" s="9"/>
      <c r="O38" s="32"/>
      <c r="P38" s="10" t="s">
        <v>7</v>
      </c>
      <c r="AC38" s="33"/>
    </row>
    <row r="39" spans="1:31">
      <c r="A39" s="64" t="s">
        <v>97</v>
      </c>
      <c r="B39" s="64" t="s">
        <v>36</v>
      </c>
      <c r="C39" s="56">
        <v>125268</v>
      </c>
      <c r="D39" s="64" t="s">
        <v>10</v>
      </c>
      <c r="E39" s="57">
        <v>344</v>
      </c>
      <c r="F39" s="65">
        <v>339</v>
      </c>
      <c r="G39" s="57">
        <v>344</v>
      </c>
      <c r="H39" s="57">
        <v>363</v>
      </c>
      <c r="I39" s="57">
        <v>334</v>
      </c>
      <c r="J39" s="57">
        <v>348</v>
      </c>
      <c r="K39" s="56">
        <v>360</v>
      </c>
      <c r="L39" s="70">
        <v>340</v>
      </c>
      <c r="M39" s="57">
        <v>351</v>
      </c>
      <c r="N39" s="58">
        <f t="shared" ref="N39:N46" si="33">SUM(E39:M39)/P39</f>
        <v>347</v>
      </c>
      <c r="O39" s="59">
        <f t="shared" ref="O39:O46" si="34">SUM(E39:M39)</f>
        <v>3123</v>
      </c>
      <c r="P39" s="60">
        <f t="shared" ref="P39:P46" si="35">((COUNT(E39:M39))-(COUNTIF(E39:M39,0)))</f>
        <v>9</v>
      </c>
      <c r="Q39" s="61"/>
      <c r="R39">
        <f t="shared" si="17"/>
        <v>363</v>
      </c>
      <c r="S39">
        <f t="shared" si="17"/>
        <v>360</v>
      </c>
      <c r="T39">
        <f t="shared" si="17"/>
        <v>351</v>
      </c>
      <c r="U39">
        <f t="shared" si="17"/>
        <v>348</v>
      </c>
      <c r="V39">
        <f t="shared" si="17"/>
        <v>344</v>
      </c>
      <c r="W39">
        <f t="shared" si="17"/>
        <v>344</v>
      </c>
      <c r="X39">
        <f t="shared" si="17"/>
        <v>340</v>
      </c>
      <c r="Y39">
        <f t="shared" si="17"/>
        <v>339</v>
      </c>
      <c r="Z39">
        <f t="shared" si="17"/>
        <v>334</v>
      </c>
      <c r="AA39">
        <f t="shared" si="18"/>
        <v>2450</v>
      </c>
      <c r="AB39">
        <f t="shared" si="19"/>
        <v>3123</v>
      </c>
      <c r="AC39" s="33">
        <f t="shared" si="20"/>
        <v>0</v>
      </c>
      <c r="AD39" s="61"/>
      <c r="AE39" s="61"/>
    </row>
    <row r="40" spans="1:31">
      <c r="A40" s="64" t="s">
        <v>99</v>
      </c>
      <c r="B40" s="64" t="s">
        <v>47</v>
      </c>
      <c r="C40" s="56">
        <v>59913</v>
      </c>
      <c r="D40" s="64" t="s">
        <v>10</v>
      </c>
      <c r="E40" s="57"/>
      <c r="F40" s="65"/>
      <c r="G40" s="57"/>
      <c r="H40" s="57">
        <v>366</v>
      </c>
      <c r="I40" s="57">
        <v>359</v>
      </c>
      <c r="J40" s="57">
        <v>354</v>
      </c>
      <c r="K40" s="56">
        <v>362</v>
      </c>
      <c r="L40" s="70">
        <v>364</v>
      </c>
      <c r="M40" s="57">
        <v>364</v>
      </c>
      <c r="N40" s="58">
        <f t="shared" si="33"/>
        <v>361.5</v>
      </c>
      <c r="O40" s="59">
        <f t="shared" si="34"/>
        <v>2169</v>
      </c>
      <c r="P40" s="60">
        <f t="shared" si="35"/>
        <v>6</v>
      </c>
      <c r="Q40" s="61"/>
      <c r="R40">
        <f t="shared" si="17"/>
        <v>366</v>
      </c>
      <c r="S40">
        <f t="shared" si="17"/>
        <v>364</v>
      </c>
      <c r="T40">
        <f t="shared" si="17"/>
        <v>364</v>
      </c>
      <c r="U40">
        <f t="shared" si="17"/>
        <v>362</v>
      </c>
      <c r="V40">
        <f t="shared" si="17"/>
        <v>359</v>
      </c>
      <c r="W40">
        <f t="shared" si="17"/>
        <v>354</v>
      </c>
      <c r="X40" t="e">
        <f t="shared" si="17"/>
        <v>#NUM!</v>
      </c>
      <c r="Y40" t="e">
        <f t="shared" si="17"/>
        <v>#NUM!</v>
      </c>
      <c r="Z40" t="e">
        <f t="shared" si="17"/>
        <v>#NUM!</v>
      </c>
      <c r="AA40" t="e">
        <f t="shared" ref="AA40:AA45" si="36">SUM(R40:X40)</f>
        <v>#NUM!</v>
      </c>
      <c r="AB40" t="e">
        <f t="shared" ref="AB40:AB45" si="37">SUM(R40:Z40)</f>
        <v>#NUM!</v>
      </c>
      <c r="AC40" s="33" t="e">
        <f t="shared" ref="AC40:AC45" si="38">O40-AB40</f>
        <v>#NUM!</v>
      </c>
      <c r="AD40" s="61"/>
      <c r="AE40" s="61"/>
    </row>
    <row r="41" spans="1:31" s="43" customFormat="1">
      <c r="A41" s="64" t="s">
        <v>100</v>
      </c>
      <c r="B41" s="64" t="s">
        <v>38</v>
      </c>
      <c r="C41" s="56">
        <v>101293</v>
      </c>
      <c r="D41" s="64" t="s">
        <v>24</v>
      </c>
      <c r="E41" s="57">
        <v>341</v>
      </c>
      <c r="F41" s="65">
        <v>320</v>
      </c>
      <c r="G41" s="57">
        <v>326</v>
      </c>
      <c r="H41" s="57">
        <v>338</v>
      </c>
      <c r="I41" s="57">
        <v>327</v>
      </c>
      <c r="J41" s="57">
        <v>342</v>
      </c>
      <c r="K41" s="56">
        <v>332</v>
      </c>
      <c r="L41" s="70">
        <v>348</v>
      </c>
      <c r="M41" s="57">
        <v>341</v>
      </c>
      <c r="N41" s="58">
        <f t="shared" si="33"/>
        <v>335</v>
      </c>
      <c r="O41" s="59">
        <f t="shared" si="34"/>
        <v>3015</v>
      </c>
      <c r="P41" s="60">
        <f t="shared" si="35"/>
        <v>9</v>
      </c>
      <c r="Q41" s="61"/>
      <c r="R41">
        <f t="shared" si="17"/>
        <v>348</v>
      </c>
      <c r="S41">
        <f t="shared" si="17"/>
        <v>342</v>
      </c>
      <c r="T41">
        <f t="shared" si="17"/>
        <v>341</v>
      </c>
      <c r="U41">
        <f t="shared" si="17"/>
        <v>341</v>
      </c>
      <c r="V41">
        <f t="shared" si="17"/>
        <v>338</v>
      </c>
      <c r="W41">
        <f t="shared" si="17"/>
        <v>332</v>
      </c>
      <c r="X41">
        <f t="shared" si="17"/>
        <v>327</v>
      </c>
      <c r="Y41">
        <f t="shared" si="17"/>
        <v>326</v>
      </c>
      <c r="Z41">
        <f t="shared" si="17"/>
        <v>320</v>
      </c>
      <c r="AA41">
        <f t="shared" si="36"/>
        <v>2369</v>
      </c>
      <c r="AB41">
        <f t="shared" si="37"/>
        <v>3015</v>
      </c>
      <c r="AC41" s="33">
        <f t="shared" si="38"/>
        <v>0</v>
      </c>
      <c r="AD41" s="61"/>
      <c r="AE41" s="61"/>
    </row>
    <row r="42" spans="1:31">
      <c r="A42" s="64" t="s">
        <v>101</v>
      </c>
      <c r="B42" s="64" t="s">
        <v>41</v>
      </c>
      <c r="C42" s="56">
        <v>28281</v>
      </c>
      <c r="D42" s="64" t="s">
        <v>24</v>
      </c>
      <c r="E42" s="57">
        <v>342</v>
      </c>
      <c r="F42" s="57">
        <v>321</v>
      </c>
      <c r="G42" s="63">
        <v>326</v>
      </c>
      <c r="H42" s="57">
        <v>337</v>
      </c>
      <c r="I42" s="57">
        <v>343</v>
      </c>
      <c r="J42" s="57">
        <v>320</v>
      </c>
      <c r="K42" s="56">
        <v>337</v>
      </c>
      <c r="L42" s="70">
        <v>323</v>
      </c>
      <c r="M42" s="57">
        <v>344</v>
      </c>
      <c r="N42" s="58">
        <f t="shared" si="33"/>
        <v>332.55555555555554</v>
      </c>
      <c r="O42" s="59">
        <f t="shared" si="34"/>
        <v>2993</v>
      </c>
      <c r="P42" s="60">
        <f t="shared" si="35"/>
        <v>9</v>
      </c>
      <c r="Q42" s="61"/>
      <c r="R42">
        <f t="shared" ref="R42:Z52" si="39">IF(LARGE($E42:$M42,R$4)&lt;&gt;" ",LARGE($E42:$M42,R$4)," ")</f>
        <v>344</v>
      </c>
      <c r="S42">
        <f t="shared" si="39"/>
        <v>343</v>
      </c>
      <c r="T42">
        <f t="shared" si="39"/>
        <v>342</v>
      </c>
      <c r="U42">
        <f t="shared" si="39"/>
        <v>337</v>
      </c>
      <c r="V42">
        <f t="shared" si="39"/>
        <v>337</v>
      </c>
      <c r="W42">
        <f t="shared" si="39"/>
        <v>326</v>
      </c>
      <c r="X42">
        <f t="shared" si="39"/>
        <v>323</v>
      </c>
      <c r="Y42">
        <f t="shared" si="39"/>
        <v>321</v>
      </c>
      <c r="Z42">
        <f t="shared" si="39"/>
        <v>320</v>
      </c>
      <c r="AA42">
        <f t="shared" si="36"/>
        <v>2352</v>
      </c>
      <c r="AB42">
        <f t="shared" si="37"/>
        <v>2993</v>
      </c>
      <c r="AC42" s="33">
        <f t="shared" si="38"/>
        <v>0</v>
      </c>
      <c r="AD42" s="61"/>
      <c r="AE42" s="61"/>
    </row>
    <row r="43" spans="1:31" s="43" customFormat="1">
      <c r="A43" s="64" t="s">
        <v>102</v>
      </c>
      <c r="B43" s="64" t="s">
        <v>25</v>
      </c>
      <c r="C43" s="56">
        <v>62398</v>
      </c>
      <c r="D43" s="64" t="s">
        <v>24</v>
      </c>
      <c r="E43" s="57">
        <v>315</v>
      </c>
      <c r="F43" s="57">
        <v>304</v>
      </c>
      <c r="G43" s="57">
        <v>297</v>
      </c>
      <c r="H43" s="57">
        <v>312</v>
      </c>
      <c r="I43" s="57">
        <v>313</v>
      </c>
      <c r="J43" s="57">
        <v>299</v>
      </c>
      <c r="K43" s="56">
        <v>308</v>
      </c>
      <c r="L43" s="70">
        <v>317</v>
      </c>
      <c r="M43" s="57">
        <v>304</v>
      </c>
      <c r="N43" s="58">
        <f t="shared" si="33"/>
        <v>307.66666666666669</v>
      </c>
      <c r="O43" s="59">
        <f t="shared" si="34"/>
        <v>2769</v>
      </c>
      <c r="P43" s="60">
        <f t="shared" si="35"/>
        <v>9</v>
      </c>
      <c r="Q43" s="61"/>
      <c r="R43">
        <f t="shared" si="39"/>
        <v>317</v>
      </c>
      <c r="S43">
        <f t="shared" si="39"/>
        <v>315</v>
      </c>
      <c r="T43">
        <f t="shared" si="39"/>
        <v>313</v>
      </c>
      <c r="U43">
        <f t="shared" si="39"/>
        <v>312</v>
      </c>
      <c r="V43">
        <f t="shared" si="39"/>
        <v>308</v>
      </c>
      <c r="W43">
        <f t="shared" si="39"/>
        <v>304</v>
      </c>
      <c r="X43">
        <f t="shared" si="39"/>
        <v>304</v>
      </c>
      <c r="Y43">
        <f t="shared" si="39"/>
        <v>299</v>
      </c>
      <c r="Z43">
        <f t="shared" si="39"/>
        <v>297</v>
      </c>
      <c r="AA43">
        <f t="shared" si="36"/>
        <v>2173</v>
      </c>
      <c r="AB43">
        <f t="shared" si="37"/>
        <v>2769</v>
      </c>
      <c r="AC43" s="33">
        <f t="shared" si="38"/>
        <v>0</v>
      </c>
      <c r="AD43" s="61"/>
      <c r="AE43" s="61"/>
    </row>
    <row r="44" spans="1:31">
      <c r="A44" s="23" t="s">
        <v>107</v>
      </c>
      <c r="B44" s="23" t="s">
        <v>106</v>
      </c>
      <c r="C44" s="24"/>
      <c r="D44" s="23" t="s">
        <v>24</v>
      </c>
      <c r="E44" s="30"/>
      <c r="F44" s="21">
        <v>329</v>
      </c>
      <c r="G44" s="30">
        <v>285</v>
      </c>
      <c r="H44" s="21"/>
      <c r="I44" s="21"/>
      <c r="J44" s="21"/>
      <c r="K44" s="21">
        <v>272</v>
      </c>
      <c r="L44" s="17">
        <v>305</v>
      </c>
      <c r="M44" s="21">
        <v>309</v>
      </c>
      <c r="N44" s="15">
        <f t="shared" si="33"/>
        <v>300</v>
      </c>
      <c r="O44" s="14">
        <f t="shared" si="34"/>
        <v>1500</v>
      </c>
      <c r="P44" s="42">
        <f t="shared" si="35"/>
        <v>5</v>
      </c>
      <c r="Q44" s="61"/>
      <c r="R44">
        <f t="shared" si="39"/>
        <v>329</v>
      </c>
      <c r="S44">
        <f t="shared" si="39"/>
        <v>309</v>
      </c>
      <c r="T44">
        <f t="shared" si="39"/>
        <v>305</v>
      </c>
      <c r="U44">
        <f t="shared" si="39"/>
        <v>285</v>
      </c>
      <c r="V44">
        <f t="shared" si="39"/>
        <v>272</v>
      </c>
      <c r="W44" t="e">
        <f t="shared" si="39"/>
        <v>#NUM!</v>
      </c>
      <c r="X44" t="e">
        <f t="shared" si="39"/>
        <v>#NUM!</v>
      </c>
      <c r="Y44" t="e">
        <f t="shared" si="39"/>
        <v>#NUM!</v>
      </c>
      <c r="Z44" t="e">
        <f t="shared" si="39"/>
        <v>#NUM!</v>
      </c>
      <c r="AA44" t="e">
        <f t="shared" si="36"/>
        <v>#NUM!</v>
      </c>
      <c r="AB44" t="e">
        <f t="shared" si="37"/>
        <v>#NUM!</v>
      </c>
      <c r="AC44" s="33" t="e">
        <f t="shared" si="38"/>
        <v>#NUM!</v>
      </c>
      <c r="AD44" s="61"/>
      <c r="AE44" s="61"/>
    </row>
    <row r="45" spans="1:31">
      <c r="A45" s="23" t="s">
        <v>122</v>
      </c>
      <c r="B45" s="23" t="s">
        <v>123</v>
      </c>
      <c r="C45" s="56"/>
      <c r="D45" s="23" t="s">
        <v>24</v>
      </c>
      <c r="E45" s="57">
        <v>273</v>
      </c>
      <c r="F45" s="57">
        <v>290</v>
      </c>
      <c r="G45" s="57">
        <v>289</v>
      </c>
      <c r="H45" s="57"/>
      <c r="I45" s="57"/>
      <c r="J45" s="57">
        <v>290</v>
      </c>
      <c r="K45" s="56"/>
      <c r="L45" s="70">
        <v>280</v>
      </c>
      <c r="M45" s="57">
        <v>296</v>
      </c>
      <c r="N45" s="58">
        <f t="shared" si="33"/>
        <v>286.33333333333331</v>
      </c>
      <c r="O45" s="59">
        <f t="shared" si="34"/>
        <v>1718</v>
      </c>
      <c r="P45" s="60">
        <f t="shared" si="35"/>
        <v>6</v>
      </c>
      <c r="Q45" s="61"/>
      <c r="R45">
        <f t="shared" si="39"/>
        <v>296</v>
      </c>
      <c r="S45">
        <f t="shared" si="39"/>
        <v>290</v>
      </c>
      <c r="T45">
        <f t="shared" si="39"/>
        <v>290</v>
      </c>
      <c r="U45">
        <f t="shared" si="39"/>
        <v>289</v>
      </c>
      <c r="V45">
        <f t="shared" si="39"/>
        <v>280</v>
      </c>
      <c r="W45">
        <f t="shared" si="39"/>
        <v>273</v>
      </c>
      <c r="X45" t="e">
        <f t="shared" si="39"/>
        <v>#NUM!</v>
      </c>
      <c r="Y45" t="e">
        <f t="shared" si="39"/>
        <v>#NUM!</v>
      </c>
      <c r="Z45" t="e">
        <f t="shared" si="39"/>
        <v>#NUM!</v>
      </c>
      <c r="AA45" t="e">
        <f t="shared" si="36"/>
        <v>#NUM!</v>
      </c>
      <c r="AB45" t="e">
        <f t="shared" si="37"/>
        <v>#NUM!</v>
      </c>
      <c r="AC45" s="33" t="e">
        <f t="shared" si="38"/>
        <v>#NUM!</v>
      </c>
      <c r="AD45" s="61"/>
      <c r="AE45" s="61"/>
    </row>
    <row r="46" spans="1:31">
      <c r="A46" s="23"/>
      <c r="B46" s="23"/>
      <c r="C46" s="24"/>
      <c r="D46" s="23"/>
      <c r="E46" s="30">
        <v>0</v>
      </c>
      <c r="F46" s="21">
        <v>0</v>
      </c>
      <c r="G46" s="30">
        <v>0</v>
      </c>
      <c r="H46" s="21">
        <v>0</v>
      </c>
      <c r="I46" s="21">
        <v>0</v>
      </c>
      <c r="J46" s="21">
        <v>0</v>
      </c>
      <c r="K46" s="21">
        <v>0</v>
      </c>
      <c r="L46" s="17">
        <v>0</v>
      </c>
      <c r="M46" s="21">
        <v>0</v>
      </c>
      <c r="N46" s="15" t="e">
        <f t="shared" si="33"/>
        <v>#DIV/0!</v>
      </c>
      <c r="O46" s="14">
        <f t="shared" si="34"/>
        <v>0</v>
      </c>
      <c r="P46" s="42">
        <f t="shared" si="35"/>
        <v>0</v>
      </c>
      <c r="Q46" s="61"/>
      <c r="AC46" s="33"/>
      <c r="AD46" s="61"/>
      <c r="AE46" s="61"/>
    </row>
    <row r="47" spans="1:31" ht="13.5" thickBot="1">
      <c r="AC47" s="33"/>
    </row>
    <row r="48" spans="1:31" ht="14.25" thickTop="1" thickBot="1">
      <c r="A48" s="97" t="s">
        <v>124</v>
      </c>
      <c r="B48" s="98"/>
      <c r="C48" s="98"/>
      <c r="D48" s="98"/>
      <c r="E48" s="98" t="s">
        <v>125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2"/>
      <c r="Q48" s="61"/>
      <c r="AC48" s="33"/>
      <c r="AD48" s="61"/>
      <c r="AE48" s="61"/>
    </row>
    <row r="49" spans="1:29" ht="14.25" thickTop="1" thickBot="1">
      <c r="A49" s="4" t="s">
        <v>1</v>
      </c>
      <c r="B49" s="4" t="s">
        <v>2</v>
      </c>
      <c r="C49" s="4" t="s">
        <v>3</v>
      </c>
      <c r="D49" s="4" t="s">
        <v>4</v>
      </c>
      <c r="E49" s="99" t="s">
        <v>5</v>
      </c>
      <c r="F49" s="100"/>
      <c r="G49" s="100"/>
      <c r="H49" s="100"/>
      <c r="I49" s="100"/>
      <c r="J49" s="100"/>
      <c r="K49" s="100"/>
      <c r="L49" s="100"/>
      <c r="M49" s="100"/>
      <c r="N49" s="6" t="s">
        <v>126</v>
      </c>
      <c r="O49" s="31" t="s">
        <v>45</v>
      </c>
      <c r="P49" s="6" t="s">
        <v>6</v>
      </c>
      <c r="AC49" s="33"/>
    </row>
    <row r="50" spans="1:29" ht="13.5" thickBot="1">
      <c r="A50" s="7"/>
      <c r="B50" s="7"/>
      <c r="C50" s="7"/>
      <c r="D50" s="7"/>
      <c r="E50" s="8">
        <v>1</v>
      </c>
      <c r="F50" s="27">
        <v>2</v>
      </c>
      <c r="G50" s="27">
        <v>3</v>
      </c>
      <c r="H50" s="27">
        <v>4</v>
      </c>
      <c r="I50" s="27">
        <v>5</v>
      </c>
      <c r="J50" s="27">
        <v>6</v>
      </c>
      <c r="K50" s="27">
        <v>7</v>
      </c>
      <c r="L50" s="27">
        <v>8</v>
      </c>
      <c r="M50" s="28">
        <v>9</v>
      </c>
      <c r="N50" s="9"/>
      <c r="O50" s="32"/>
      <c r="P50" s="10" t="s">
        <v>7</v>
      </c>
      <c r="AC50" s="33"/>
    </row>
    <row r="51" spans="1:29">
      <c r="A51" s="16" t="s">
        <v>74</v>
      </c>
      <c r="B51" s="16" t="s">
        <v>75</v>
      </c>
      <c r="C51" s="17">
        <v>150093</v>
      </c>
      <c r="D51" s="16" t="s">
        <v>17</v>
      </c>
      <c r="E51" s="18">
        <v>353</v>
      </c>
      <c r="F51" s="18">
        <v>359</v>
      </c>
      <c r="G51" s="19">
        <v>357</v>
      </c>
      <c r="H51" s="19">
        <v>354</v>
      </c>
      <c r="I51" s="19">
        <v>366</v>
      </c>
      <c r="J51" s="19">
        <v>357</v>
      </c>
      <c r="K51" s="18"/>
      <c r="L51" s="18">
        <v>352</v>
      </c>
      <c r="M51" s="19">
        <v>351</v>
      </c>
      <c r="N51" s="58">
        <f t="shared" ref="N51:N52" si="40">SUM(E51:M51)/P51</f>
        <v>356.125</v>
      </c>
      <c r="O51" s="59">
        <f t="shared" ref="O51:O52" si="41">SUM(E51:M51)</f>
        <v>2849</v>
      </c>
      <c r="P51" s="60">
        <f t="shared" ref="P51:P52" si="42">((COUNT(E51:M51))-(COUNTIF(E51:M51,0)))</f>
        <v>8</v>
      </c>
      <c r="R51">
        <f t="shared" si="39"/>
        <v>366</v>
      </c>
      <c r="S51">
        <f t="shared" si="39"/>
        <v>359</v>
      </c>
      <c r="T51">
        <f t="shared" si="39"/>
        <v>357</v>
      </c>
      <c r="U51">
        <f t="shared" si="39"/>
        <v>357</v>
      </c>
      <c r="V51">
        <f t="shared" si="39"/>
        <v>354</v>
      </c>
      <c r="W51">
        <f t="shared" si="39"/>
        <v>353</v>
      </c>
      <c r="X51">
        <f t="shared" si="39"/>
        <v>352</v>
      </c>
      <c r="Y51">
        <f t="shared" si="39"/>
        <v>351</v>
      </c>
      <c r="Z51" t="e">
        <f t="shared" si="39"/>
        <v>#NUM!</v>
      </c>
      <c r="AA51">
        <f t="shared" ref="AA51:AA52" si="43">SUM(R51:X51)</f>
        <v>2498</v>
      </c>
      <c r="AB51" t="e">
        <f t="shared" ref="AB51:AB52" si="44">SUM(R51:Z51)</f>
        <v>#NUM!</v>
      </c>
      <c r="AC51" s="33" t="e">
        <f t="shared" ref="AC51:AC52" si="45">O51-AB51</f>
        <v>#NUM!</v>
      </c>
    </row>
    <row r="52" spans="1:29">
      <c r="A52" s="89" t="s">
        <v>76</v>
      </c>
      <c r="B52" s="89" t="s">
        <v>16</v>
      </c>
      <c r="C52" s="24">
        <v>8002</v>
      </c>
      <c r="D52" s="89" t="s">
        <v>17</v>
      </c>
      <c r="E52" s="70"/>
      <c r="F52" s="70">
        <v>352</v>
      </c>
      <c r="G52" s="70">
        <v>336</v>
      </c>
      <c r="H52" s="70">
        <v>356</v>
      </c>
      <c r="I52" s="70">
        <v>357</v>
      </c>
      <c r="J52" s="71">
        <v>334</v>
      </c>
      <c r="K52" s="70">
        <v>340</v>
      </c>
      <c r="L52" s="71">
        <v>340</v>
      </c>
      <c r="M52" s="70">
        <v>343</v>
      </c>
      <c r="N52" s="58">
        <f t="shared" si="40"/>
        <v>344.75</v>
      </c>
      <c r="O52" s="59">
        <f t="shared" si="41"/>
        <v>2758</v>
      </c>
      <c r="P52" s="60">
        <f t="shared" si="42"/>
        <v>8</v>
      </c>
      <c r="R52">
        <f t="shared" si="39"/>
        <v>357</v>
      </c>
      <c r="S52">
        <f t="shared" si="39"/>
        <v>356</v>
      </c>
      <c r="T52">
        <f t="shared" si="39"/>
        <v>352</v>
      </c>
      <c r="U52">
        <f t="shared" si="39"/>
        <v>343</v>
      </c>
      <c r="V52">
        <f t="shared" si="39"/>
        <v>340</v>
      </c>
      <c r="W52">
        <f t="shared" si="39"/>
        <v>340</v>
      </c>
      <c r="X52">
        <f t="shared" si="39"/>
        <v>336</v>
      </c>
      <c r="Y52">
        <f t="shared" si="39"/>
        <v>334</v>
      </c>
      <c r="Z52" t="e">
        <f t="shared" si="39"/>
        <v>#NUM!</v>
      </c>
      <c r="AA52">
        <f t="shared" si="43"/>
        <v>2424</v>
      </c>
      <c r="AB52" t="e">
        <f t="shared" si="44"/>
        <v>#NUM!</v>
      </c>
      <c r="AC52" s="33" t="e">
        <f t="shared" si="45"/>
        <v>#NUM!</v>
      </c>
    </row>
  </sheetData>
  <mergeCells count="12">
    <mergeCell ref="A2:D2"/>
    <mergeCell ref="E3:M3"/>
    <mergeCell ref="E25:M25"/>
    <mergeCell ref="E37:M37"/>
    <mergeCell ref="E49:M49"/>
    <mergeCell ref="E48:P48"/>
    <mergeCell ref="E36:P36"/>
    <mergeCell ref="E2:P2"/>
    <mergeCell ref="E24:P24"/>
    <mergeCell ref="A48:D48"/>
    <mergeCell ref="A36:D36"/>
    <mergeCell ref="A24:D24"/>
  </mergeCells>
  <phoneticPr fontId="0" type="noConversion"/>
  <conditionalFormatting sqref="P37:P46 P22 P25:P34 P49:P52 P3:P20">
    <cfRule type="cellIs" dxfId="4" priority="5" stopIfTrue="1" operator="equal">
      <formula>$P$1</formula>
    </cfRule>
    <cfRule type="cellIs" dxfId="3" priority="6" stopIfTrue="1" operator="between">
      <formula>$P$1</formula>
      <formula>$P$1-2</formula>
    </cfRule>
    <cfRule type="cellIs" dxfId="2" priority="7" stopIfTrue="1" operator="lessThan">
      <formula>$P$1-2</formula>
    </cfRule>
  </conditionalFormatting>
  <pageMargins left="0.74803149606299213" right="0.74803149606299213" top="0.39370078740157483" bottom="0.27559055118110237" header="0.39370078740157483" footer="0.51181102362204722"/>
  <pageSetup paperSize="9" scale="8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I32" sqref="I32"/>
    </sheetView>
  </sheetViews>
  <sheetFormatPr defaultRowHeight="12.75"/>
  <cols>
    <col min="1" max="1" width="16.140625" bestFit="1" customWidth="1"/>
    <col min="2" max="2" width="11.7109375" bestFit="1" customWidth="1"/>
    <col min="3" max="3" width="7.140625" bestFit="1" customWidth="1"/>
    <col min="4" max="4" width="11.7109375" bestFit="1" customWidth="1"/>
    <col min="5" max="5" width="10.28515625" bestFit="1" customWidth="1"/>
    <col min="6" max="6" width="10.28515625" style="33" customWidth="1"/>
  </cols>
  <sheetData>
    <row r="1" spans="1:6" ht="13.5" thickBot="1">
      <c r="A1" s="44"/>
    </row>
    <row r="2" spans="1:6" ht="13.5" thickBot="1">
      <c r="A2" s="103" t="s">
        <v>129</v>
      </c>
      <c r="B2" s="104"/>
      <c r="C2" s="104"/>
      <c r="D2" s="104"/>
      <c r="E2" s="104"/>
      <c r="F2" s="105"/>
    </row>
    <row r="3" spans="1:6" ht="13.5" thickBot="1">
      <c r="A3" s="4" t="s">
        <v>1</v>
      </c>
      <c r="B3" s="4" t="s">
        <v>2</v>
      </c>
      <c r="C3" s="4" t="s">
        <v>3</v>
      </c>
      <c r="D3" s="4" t="s">
        <v>4</v>
      </c>
      <c r="E3" s="95" t="s">
        <v>45</v>
      </c>
      <c r="F3" s="95" t="s">
        <v>127</v>
      </c>
    </row>
    <row r="4" spans="1:6" ht="13.5" thickBot="1">
      <c r="A4" s="7"/>
      <c r="B4" s="7"/>
      <c r="C4" s="7"/>
      <c r="D4" s="7"/>
      <c r="E4" s="9"/>
      <c r="F4" s="32"/>
    </row>
    <row r="5" spans="1:6" ht="13.5" thickTop="1">
      <c r="A5" s="93" t="s">
        <v>84</v>
      </c>
      <c r="B5" s="55" t="s">
        <v>25</v>
      </c>
      <c r="C5" s="56">
        <v>32061</v>
      </c>
      <c r="D5" s="55" t="s">
        <v>17</v>
      </c>
      <c r="E5" s="58">
        <v>2653</v>
      </c>
      <c r="F5" s="14">
        <f t="shared" ref="F5:F17" si="0">E5/7</f>
        <v>379</v>
      </c>
    </row>
    <row r="6" spans="1:6">
      <c r="A6" s="93" t="s">
        <v>85</v>
      </c>
      <c r="B6" s="55" t="s">
        <v>23</v>
      </c>
      <c r="C6" s="56">
        <v>47297</v>
      </c>
      <c r="D6" s="55" t="s">
        <v>24</v>
      </c>
      <c r="E6" s="58">
        <v>2652</v>
      </c>
      <c r="F6" s="14">
        <f t="shared" si="0"/>
        <v>378.85714285714283</v>
      </c>
    </row>
    <row r="7" spans="1:6">
      <c r="A7" s="55" t="s">
        <v>77</v>
      </c>
      <c r="B7" s="55" t="s">
        <v>21</v>
      </c>
      <c r="C7" s="56">
        <v>63721</v>
      </c>
      <c r="D7" s="55" t="s">
        <v>17</v>
      </c>
      <c r="E7" s="58">
        <v>2342</v>
      </c>
      <c r="F7" s="14">
        <f t="shared" si="0"/>
        <v>334.57142857142856</v>
      </c>
    </row>
    <row r="8" spans="1:6">
      <c r="A8" s="55" t="s">
        <v>86</v>
      </c>
      <c r="B8" s="55" t="s">
        <v>27</v>
      </c>
      <c r="C8" s="56">
        <v>101294</v>
      </c>
      <c r="D8" s="55" t="s">
        <v>24</v>
      </c>
      <c r="E8" s="58">
        <v>2314</v>
      </c>
      <c r="F8" s="14">
        <f t="shared" si="0"/>
        <v>330.57142857142856</v>
      </c>
    </row>
    <row r="9" spans="1:6">
      <c r="A9" s="93" t="s">
        <v>87</v>
      </c>
      <c r="B9" s="55" t="s">
        <v>29</v>
      </c>
      <c r="C9" s="56">
        <v>110916</v>
      </c>
      <c r="D9" s="55" t="s">
        <v>24</v>
      </c>
      <c r="E9" s="58">
        <v>2279</v>
      </c>
      <c r="F9" s="14">
        <f t="shared" si="0"/>
        <v>325.57142857142856</v>
      </c>
    </row>
    <row r="10" spans="1:6">
      <c r="A10" s="93" t="s">
        <v>76</v>
      </c>
      <c r="B10" s="55" t="s">
        <v>16</v>
      </c>
      <c r="C10" s="56">
        <v>8002</v>
      </c>
      <c r="D10" s="55" t="s">
        <v>17</v>
      </c>
      <c r="E10" s="58">
        <v>2244</v>
      </c>
      <c r="F10" s="14">
        <f t="shared" si="0"/>
        <v>320.57142857142856</v>
      </c>
    </row>
    <row r="11" spans="1:6">
      <c r="A11" s="16" t="s">
        <v>105</v>
      </c>
      <c r="B11" s="16" t="s">
        <v>103</v>
      </c>
      <c r="C11" s="17">
        <v>54419</v>
      </c>
      <c r="D11" s="16" t="s">
        <v>24</v>
      </c>
      <c r="E11" s="15">
        <v>2233</v>
      </c>
      <c r="F11" s="14">
        <f t="shared" si="0"/>
        <v>319</v>
      </c>
    </row>
    <row r="12" spans="1:6">
      <c r="A12" s="55" t="s">
        <v>80</v>
      </c>
      <c r="B12" s="55" t="s">
        <v>20</v>
      </c>
      <c r="C12" s="56">
        <v>133365</v>
      </c>
      <c r="D12" s="55" t="s">
        <v>17</v>
      </c>
      <c r="E12" s="58">
        <v>2207</v>
      </c>
      <c r="F12" s="14">
        <f t="shared" si="0"/>
        <v>315.28571428571428</v>
      </c>
    </row>
    <row r="13" spans="1:6">
      <c r="A13" s="94" t="s">
        <v>108</v>
      </c>
      <c r="B13" s="67" t="s">
        <v>109</v>
      </c>
      <c r="C13" s="20"/>
      <c r="D13" s="67" t="s">
        <v>24</v>
      </c>
      <c r="E13" s="47">
        <v>2186</v>
      </c>
      <c r="F13" s="14">
        <f t="shared" si="0"/>
        <v>312.28571428571428</v>
      </c>
    </row>
    <row r="14" spans="1:6">
      <c r="A14" s="93" t="s">
        <v>92</v>
      </c>
      <c r="B14" s="55" t="s">
        <v>93</v>
      </c>
      <c r="C14" s="56">
        <v>162740</v>
      </c>
      <c r="D14" s="55" t="s">
        <v>17</v>
      </c>
      <c r="E14" s="58">
        <v>2140</v>
      </c>
      <c r="F14" s="14">
        <f t="shared" si="0"/>
        <v>305.71428571428572</v>
      </c>
    </row>
    <row r="15" spans="1:6">
      <c r="A15" s="55" t="s">
        <v>90</v>
      </c>
      <c r="B15" s="55" t="s">
        <v>91</v>
      </c>
      <c r="C15" s="56">
        <v>165187</v>
      </c>
      <c r="D15" s="55" t="s">
        <v>17</v>
      </c>
      <c r="E15" s="58">
        <v>2140</v>
      </c>
      <c r="F15" s="14">
        <f t="shared" si="0"/>
        <v>305.71428571428572</v>
      </c>
    </row>
    <row r="16" spans="1:6">
      <c r="A16" s="16" t="s">
        <v>79</v>
      </c>
      <c r="B16" s="16" t="s">
        <v>12</v>
      </c>
      <c r="C16" s="17">
        <v>20774</v>
      </c>
      <c r="D16" s="16" t="s">
        <v>10</v>
      </c>
      <c r="E16" s="15">
        <v>1944</v>
      </c>
      <c r="F16" s="14">
        <f t="shared" si="0"/>
        <v>277.71428571428572</v>
      </c>
    </row>
    <row r="17" spans="1:7">
      <c r="A17" s="55" t="s">
        <v>83</v>
      </c>
      <c r="B17" s="55" t="s">
        <v>49</v>
      </c>
      <c r="C17" s="56">
        <v>156582</v>
      </c>
      <c r="D17" s="55" t="s">
        <v>17</v>
      </c>
      <c r="E17" s="90">
        <v>1536</v>
      </c>
      <c r="F17" s="14">
        <f t="shared" si="0"/>
        <v>219.42857142857142</v>
      </c>
    </row>
    <row r="18" spans="1:7" ht="13.5" thickBot="1">
      <c r="A18" s="35"/>
      <c r="B18" s="35"/>
      <c r="C18" s="36"/>
      <c r="D18" s="35"/>
      <c r="E18" s="40"/>
      <c r="F18" s="38"/>
    </row>
    <row r="19" spans="1:7" ht="13.5" thickBot="1">
      <c r="A19" s="103" t="s">
        <v>130</v>
      </c>
      <c r="B19" s="104"/>
      <c r="C19" s="104"/>
      <c r="D19" s="104"/>
      <c r="E19" s="104"/>
      <c r="F19" s="105"/>
    </row>
    <row r="20" spans="1:7" ht="13.5" thickBot="1">
      <c r="A20" s="4" t="s">
        <v>1</v>
      </c>
      <c r="B20" s="4" t="s">
        <v>2</v>
      </c>
      <c r="C20" s="4" t="s">
        <v>3</v>
      </c>
      <c r="D20" s="4" t="s">
        <v>4</v>
      </c>
      <c r="E20" s="95" t="s">
        <v>45</v>
      </c>
      <c r="F20" s="95" t="s">
        <v>127</v>
      </c>
    </row>
    <row r="21" spans="1:7" ht="13.5" thickBot="1">
      <c r="A21" s="7"/>
      <c r="B21" s="7"/>
      <c r="C21" s="7"/>
      <c r="D21" s="7"/>
      <c r="E21" s="9"/>
      <c r="F21" s="32"/>
    </row>
    <row r="22" spans="1:7" ht="13.5" thickTop="1">
      <c r="A22" s="92" t="s">
        <v>95</v>
      </c>
      <c r="B22" s="20" t="s">
        <v>34</v>
      </c>
      <c r="C22" s="21">
        <v>36038</v>
      </c>
      <c r="D22" s="20" t="s">
        <v>10</v>
      </c>
      <c r="E22" s="15">
        <v>2734</v>
      </c>
      <c r="F22" s="14">
        <f t="shared" ref="F22:F28" si="1">E22/7</f>
        <v>390.57142857142856</v>
      </c>
    </row>
    <row r="23" spans="1:7">
      <c r="A23" s="92" t="s">
        <v>74</v>
      </c>
      <c r="B23" s="20" t="s">
        <v>75</v>
      </c>
      <c r="C23" s="21">
        <v>150093</v>
      </c>
      <c r="D23" s="20" t="s">
        <v>17</v>
      </c>
      <c r="E23" s="15">
        <v>2704</v>
      </c>
      <c r="F23" s="14">
        <f t="shared" si="1"/>
        <v>386.28571428571428</v>
      </c>
      <c r="G23" t="s">
        <v>128</v>
      </c>
    </row>
    <row r="24" spans="1:7">
      <c r="A24" s="16" t="s">
        <v>104</v>
      </c>
      <c r="B24" s="16" t="s">
        <v>75</v>
      </c>
      <c r="C24" s="17">
        <v>68461</v>
      </c>
      <c r="D24" s="16" t="s">
        <v>24</v>
      </c>
      <c r="E24" s="15">
        <v>2704</v>
      </c>
      <c r="F24" s="14">
        <f>E24/7</f>
        <v>386.28571428571428</v>
      </c>
    </row>
    <row r="25" spans="1:7">
      <c r="A25" s="11" t="s">
        <v>94</v>
      </c>
      <c r="B25" s="11" t="s">
        <v>9</v>
      </c>
      <c r="C25" s="12">
        <v>17250</v>
      </c>
      <c r="D25" s="11" t="s">
        <v>10</v>
      </c>
      <c r="E25" s="15">
        <v>2613</v>
      </c>
      <c r="F25" s="14">
        <f>E25/7</f>
        <v>373.28571428571428</v>
      </c>
    </row>
    <row r="26" spans="1:7">
      <c r="A26" s="94" t="s">
        <v>120</v>
      </c>
      <c r="B26" s="16" t="s">
        <v>121</v>
      </c>
      <c r="C26" s="17"/>
      <c r="D26" s="16" t="s">
        <v>17</v>
      </c>
      <c r="E26" s="15">
        <v>1966</v>
      </c>
      <c r="F26" s="14">
        <f>E26/7</f>
        <v>280.85714285714283</v>
      </c>
    </row>
    <row r="27" spans="1:7">
      <c r="A27" s="16" t="s">
        <v>96</v>
      </c>
      <c r="B27" s="16" t="s">
        <v>51</v>
      </c>
      <c r="C27" s="17">
        <v>156581</v>
      </c>
      <c r="D27" s="16" t="s">
        <v>17</v>
      </c>
      <c r="E27" s="15">
        <v>1788</v>
      </c>
      <c r="F27" s="14">
        <f t="shared" si="1"/>
        <v>255.42857142857142</v>
      </c>
    </row>
    <row r="28" spans="1:7">
      <c r="A28" s="16" t="s">
        <v>118</v>
      </c>
      <c r="B28" s="16" t="s">
        <v>119</v>
      </c>
      <c r="C28" s="17"/>
      <c r="D28" s="16" t="s">
        <v>17</v>
      </c>
      <c r="E28" s="15">
        <v>1407</v>
      </c>
      <c r="F28" s="14">
        <f t="shared" si="1"/>
        <v>201</v>
      </c>
    </row>
    <row r="29" spans="1:7" ht="13.5" thickBot="1"/>
    <row r="30" spans="1:7" ht="13.5" thickBot="1">
      <c r="A30" s="103" t="s">
        <v>131</v>
      </c>
      <c r="B30" s="104"/>
      <c r="C30" s="104"/>
      <c r="D30" s="104"/>
      <c r="E30" s="104"/>
      <c r="F30" s="105"/>
    </row>
    <row r="31" spans="1:7" ht="13.5" thickBot="1">
      <c r="A31" s="4" t="s">
        <v>1</v>
      </c>
      <c r="B31" s="4" t="s">
        <v>2</v>
      </c>
      <c r="C31" s="4" t="s">
        <v>3</v>
      </c>
      <c r="D31" s="4" t="s">
        <v>4</v>
      </c>
      <c r="E31" s="95" t="s">
        <v>45</v>
      </c>
      <c r="F31" s="95" t="s">
        <v>127</v>
      </c>
    </row>
    <row r="32" spans="1:7" ht="13.5" thickBot="1">
      <c r="A32" s="7"/>
      <c r="B32" s="7"/>
      <c r="C32" s="7"/>
      <c r="D32" s="7"/>
      <c r="E32" s="9"/>
      <c r="F32" s="32"/>
    </row>
    <row r="33" spans="1:6" ht="13.5" thickTop="1">
      <c r="A33" s="91" t="s">
        <v>97</v>
      </c>
      <c r="B33" s="64" t="s">
        <v>36</v>
      </c>
      <c r="C33" s="56">
        <v>125268</v>
      </c>
      <c r="D33" s="64" t="s">
        <v>10</v>
      </c>
      <c r="E33" s="58">
        <v>2450</v>
      </c>
      <c r="F33" s="59">
        <f>E33/7</f>
        <v>350</v>
      </c>
    </row>
    <row r="34" spans="1:6">
      <c r="A34" s="64" t="s">
        <v>100</v>
      </c>
      <c r="B34" s="64" t="s">
        <v>38</v>
      </c>
      <c r="C34" s="56">
        <v>101293</v>
      </c>
      <c r="D34" s="64" t="s">
        <v>24</v>
      </c>
      <c r="E34" s="58">
        <v>2369</v>
      </c>
      <c r="F34" s="59">
        <f t="shared" ref="F34:F36" si="2">E34/7</f>
        <v>338.42857142857144</v>
      </c>
    </row>
    <row r="35" spans="1:6">
      <c r="A35" s="91" t="s">
        <v>101</v>
      </c>
      <c r="B35" s="64" t="s">
        <v>41</v>
      </c>
      <c r="C35" s="56">
        <v>28281</v>
      </c>
      <c r="D35" s="64" t="s">
        <v>24</v>
      </c>
      <c r="E35" s="58">
        <v>2352</v>
      </c>
      <c r="F35" s="59">
        <f t="shared" si="2"/>
        <v>336</v>
      </c>
    </row>
    <row r="36" spans="1:6">
      <c r="A36" s="64" t="s">
        <v>102</v>
      </c>
      <c r="B36" s="64" t="s">
        <v>25</v>
      </c>
      <c r="C36" s="56">
        <v>62398</v>
      </c>
      <c r="D36" s="64" t="s">
        <v>24</v>
      </c>
      <c r="E36" s="58">
        <v>2173</v>
      </c>
      <c r="F36" s="59">
        <f t="shared" si="2"/>
        <v>310.42857142857144</v>
      </c>
    </row>
    <row r="37" spans="1:6">
      <c r="A37" s="23"/>
      <c r="B37" s="23"/>
      <c r="C37" s="24"/>
      <c r="D37" s="23"/>
      <c r="E37" s="15"/>
      <c r="F37" s="14"/>
    </row>
    <row r="38" spans="1:6" ht="13.5" thickBot="1"/>
    <row r="39" spans="1:6" ht="13.5" thickBot="1">
      <c r="A39" s="103" t="s">
        <v>132</v>
      </c>
      <c r="B39" s="104"/>
      <c r="C39" s="104"/>
      <c r="D39" s="104"/>
      <c r="E39" s="104"/>
      <c r="F39" s="105"/>
    </row>
    <row r="40" spans="1:6" ht="13.5" thickBot="1">
      <c r="A40" s="4" t="s">
        <v>1</v>
      </c>
      <c r="B40" s="4" t="s">
        <v>2</v>
      </c>
      <c r="C40" s="4" t="s">
        <v>3</v>
      </c>
      <c r="D40" s="4" t="s">
        <v>4</v>
      </c>
      <c r="E40" s="95" t="s">
        <v>45</v>
      </c>
      <c r="F40" s="95" t="s">
        <v>127</v>
      </c>
    </row>
    <row r="41" spans="1:6" ht="13.5" thickBot="1">
      <c r="A41" s="7"/>
      <c r="B41" s="7"/>
      <c r="C41" s="7"/>
      <c r="D41" s="7"/>
      <c r="E41" s="9"/>
      <c r="F41" s="32"/>
    </row>
    <row r="42" spans="1:6" ht="13.5" thickTop="1">
      <c r="A42" s="94" t="s">
        <v>74</v>
      </c>
      <c r="B42" s="16" t="s">
        <v>75</v>
      </c>
      <c r="C42" s="17">
        <v>150093</v>
      </c>
      <c r="D42" s="16" t="s">
        <v>17</v>
      </c>
      <c r="E42" s="58">
        <v>2498</v>
      </c>
      <c r="F42" s="59">
        <f>E42/7</f>
        <v>356.85714285714283</v>
      </c>
    </row>
    <row r="43" spans="1:6">
      <c r="A43" s="96" t="s">
        <v>76</v>
      </c>
      <c r="B43" s="89" t="s">
        <v>16</v>
      </c>
      <c r="C43" s="24">
        <v>8002</v>
      </c>
      <c r="D43" s="89" t="s">
        <v>17</v>
      </c>
      <c r="E43" s="58">
        <v>2424</v>
      </c>
      <c r="F43" s="59">
        <f>E43/7</f>
        <v>346.28571428571428</v>
      </c>
    </row>
  </sheetData>
  <sortState ref="A5:F17">
    <sortCondition descending="1" ref="E5:E17"/>
  </sortState>
  <mergeCells count="4">
    <mergeCell ref="A2:F2"/>
    <mergeCell ref="A19:F19"/>
    <mergeCell ref="A30:F30"/>
    <mergeCell ref="A39:F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opLeftCell="A4" workbookViewId="0">
      <selection activeCell="A4" sqref="A4"/>
    </sheetView>
  </sheetViews>
  <sheetFormatPr defaultRowHeight="12.75"/>
  <cols>
    <col min="1" max="1" width="9.140625" style="72"/>
    <col min="2" max="2" width="16" bestFit="1" customWidth="1"/>
    <col min="3" max="3" width="11.5703125" bestFit="1" customWidth="1"/>
    <col min="4" max="4" width="7.140625" bestFit="1" customWidth="1"/>
    <col min="5" max="5" width="12.42578125" bestFit="1" customWidth="1"/>
    <col min="6" max="6" width="10.85546875" hidden="1" customWidth="1"/>
    <col min="7" max="7" width="8.42578125" style="72" bestFit="1" customWidth="1"/>
    <col min="8" max="8" width="7.5703125" style="73" bestFit="1" customWidth="1"/>
  </cols>
  <sheetData>
    <row r="1" spans="1:8" ht="13.5" thickBot="1">
      <c r="B1" s="44"/>
      <c r="F1" s="45"/>
    </row>
    <row r="2" spans="1:8" ht="13.5" thickBot="1">
      <c r="A2" s="103" t="s">
        <v>0</v>
      </c>
      <c r="B2" s="104"/>
      <c r="C2" s="104"/>
      <c r="D2" s="104"/>
      <c r="E2" s="104"/>
      <c r="F2" s="104"/>
      <c r="G2" s="104"/>
      <c r="H2" s="105"/>
    </row>
    <row r="3" spans="1:8" s="88" customFormat="1" ht="26.25" thickBot="1">
      <c r="A3" s="81" t="s">
        <v>110</v>
      </c>
      <c r="B3" s="81" t="s">
        <v>1</v>
      </c>
      <c r="C3" s="81" t="s">
        <v>2</v>
      </c>
      <c r="D3" s="81" t="s">
        <v>3</v>
      </c>
      <c r="E3" s="81" t="s">
        <v>113</v>
      </c>
      <c r="F3" s="82" t="s">
        <v>111</v>
      </c>
      <c r="G3" s="83" t="s">
        <v>45</v>
      </c>
      <c r="H3" s="84" t="s">
        <v>112</v>
      </c>
    </row>
    <row r="4" spans="1:8">
      <c r="A4" s="85">
        <v>1</v>
      </c>
      <c r="B4" s="74" t="s">
        <v>84</v>
      </c>
      <c r="C4" s="74" t="s">
        <v>25</v>
      </c>
      <c r="D4" s="75">
        <v>32061</v>
      </c>
      <c r="E4" s="74" t="s">
        <v>17</v>
      </c>
      <c r="F4" s="60">
        <v>9</v>
      </c>
      <c r="G4" s="47">
        <v>2656</v>
      </c>
      <c r="H4" s="80">
        <f t="shared" ref="H4:H19" si="0">G4/7</f>
        <v>379.42857142857144</v>
      </c>
    </row>
    <row r="5" spans="1:8">
      <c r="A5" s="86">
        <v>2</v>
      </c>
      <c r="B5" s="55" t="s">
        <v>85</v>
      </c>
      <c r="C5" s="55" t="s">
        <v>23</v>
      </c>
      <c r="D5" s="56">
        <v>47297</v>
      </c>
      <c r="E5" s="55" t="s">
        <v>24</v>
      </c>
      <c r="F5" s="76">
        <v>7</v>
      </c>
      <c r="G5" s="21">
        <v>2602</v>
      </c>
      <c r="H5" s="77">
        <f t="shared" si="0"/>
        <v>371.71428571428572</v>
      </c>
    </row>
    <row r="6" spans="1:8">
      <c r="A6" s="21">
        <v>3</v>
      </c>
      <c r="B6" s="55" t="s">
        <v>87</v>
      </c>
      <c r="C6" s="55" t="s">
        <v>29</v>
      </c>
      <c r="D6" s="56">
        <v>110916</v>
      </c>
      <c r="E6" s="55" t="s">
        <v>24</v>
      </c>
      <c r="F6" s="76">
        <v>8</v>
      </c>
      <c r="G6" s="21">
        <v>2376</v>
      </c>
      <c r="H6" s="77">
        <f t="shared" si="0"/>
        <v>339.42857142857144</v>
      </c>
    </row>
    <row r="7" spans="1:8">
      <c r="A7" s="21">
        <v>4</v>
      </c>
      <c r="B7" s="55" t="s">
        <v>88</v>
      </c>
      <c r="C7" s="55" t="s">
        <v>39</v>
      </c>
      <c r="D7" s="56">
        <v>28275</v>
      </c>
      <c r="E7" s="55" t="s">
        <v>24</v>
      </c>
      <c r="F7" s="76">
        <v>8</v>
      </c>
      <c r="G7" s="21">
        <v>2360</v>
      </c>
      <c r="H7" s="77">
        <f t="shared" si="0"/>
        <v>337.14285714285717</v>
      </c>
    </row>
    <row r="8" spans="1:8">
      <c r="A8" s="87">
        <v>1</v>
      </c>
      <c r="B8" s="55" t="s">
        <v>77</v>
      </c>
      <c r="C8" s="55" t="s">
        <v>21</v>
      </c>
      <c r="D8" s="56">
        <v>63721</v>
      </c>
      <c r="E8" s="55" t="s">
        <v>17</v>
      </c>
      <c r="F8" s="76">
        <v>7</v>
      </c>
      <c r="G8" s="21">
        <v>2357</v>
      </c>
      <c r="H8" s="77">
        <f t="shared" si="0"/>
        <v>336.71428571428572</v>
      </c>
    </row>
    <row r="9" spans="1:8">
      <c r="A9" s="86">
        <v>2</v>
      </c>
      <c r="B9" s="55" t="s">
        <v>86</v>
      </c>
      <c r="C9" s="55" t="s">
        <v>27</v>
      </c>
      <c r="D9" s="56">
        <v>101294</v>
      </c>
      <c r="E9" s="55" t="s">
        <v>24</v>
      </c>
      <c r="F9" s="76">
        <v>8</v>
      </c>
      <c r="G9" s="21">
        <v>2337</v>
      </c>
      <c r="H9" s="77">
        <f t="shared" si="0"/>
        <v>333.85714285714283</v>
      </c>
    </row>
    <row r="10" spans="1:8">
      <c r="A10" s="21">
        <v>3</v>
      </c>
      <c r="B10" s="16" t="s">
        <v>89</v>
      </c>
      <c r="C10" s="16" t="s">
        <v>67</v>
      </c>
      <c r="D10" s="17">
        <v>160573</v>
      </c>
      <c r="E10" s="16" t="s">
        <v>24</v>
      </c>
      <c r="F10" s="78">
        <v>7</v>
      </c>
      <c r="G10" s="21">
        <v>2260</v>
      </c>
      <c r="H10" s="77">
        <f t="shared" si="0"/>
        <v>322.85714285714283</v>
      </c>
    </row>
    <row r="11" spans="1:8">
      <c r="A11" s="21">
        <v>4</v>
      </c>
      <c r="B11" s="55" t="s">
        <v>78</v>
      </c>
      <c r="C11" s="55" t="s">
        <v>15</v>
      </c>
      <c r="D11" s="56">
        <v>119754</v>
      </c>
      <c r="E11" s="55" t="s">
        <v>17</v>
      </c>
      <c r="F11" s="76">
        <v>8</v>
      </c>
      <c r="G11" s="21">
        <v>2224</v>
      </c>
      <c r="H11" s="77">
        <f t="shared" si="0"/>
        <v>317.71428571428572</v>
      </c>
    </row>
    <row r="12" spans="1:8">
      <c r="A12" s="87">
        <v>1</v>
      </c>
      <c r="B12" s="16" t="s">
        <v>105</v>
      </c>
      <c r="C12" s="16" t="s">
        <v>103</v>
      </c>
      <c r="D12" s="17">
        <v>54419</v>
      </c>
      <c r="E12" s="16" t="s">
        <v>24</v>
      </c>
      <c r="F12" s="78">
        <v>7</v>
      </c>
      <c r="G12" s="21">
        <v>2184</v>
      </c>
      <c r="H12" s="77">
        <f t="shared" si="0"/>
        <v>312</v>
      </c>
    </row>
    <row r="13" spans="1:8">
      <c r="A13" s="86">
        <v>2</v>
      </c>
      <c r="B13" s="55" t="s">
        <v>80</v>
      </c>
      <c r="C13" s="55" t="s">
        <v>20</v>
      </c>
      <c r="D13" s="56">
        <v>133365</v>
      </c>
      <c r="E13" s="55" t="s">
        <v>17</v>
      </c>
      <c r="F13" s="76">
        <v>8</v>
      </c>
      <c r="G13" s="21">
        <v>2138</v>
      </c>
      <c r="H13" s="77">
        <f t="shared" si="0"/>
        <v>305.42857142857144</v>
      </c>
    </row>
    <row r="14" spans="1:8">
      <c r="A14" s="21">
        <v>3</v>
      </c>
      <c r="B14" s="55" t="s">
        <v>81</v>
      </c>
      <c r="C14" s="55" t="s">
        <v>19</v>
      </c>
      <c r="D14" s="56">
        <v>54040</v>
      </c>
      <c r="E14" s="55" t="s">
        <v>17</v>
      </c>
      <c r="F14" s="76">
        <v>9</v>
      </c>
      <c r="G14" s="21">
        <v>2108</v>
      </c>
      <c r="H14" s="77">
        <f t="shared" si="0"/>
        <v>301.14285714285717</v>
      </c>
    </row>
    <row r="15" spans="1:8">
      <c r="A15" s="21">
        <v>4</v>
      </c>
      <c r="B15" s="55" t="s">
        <v>92</v>
      </c>
      <c r="C15" s="55" t="s">
        <v>93</v>
      </c>
      <c r="D15" s="56">
        <v>162740</v>
      </c>
      <c r="E15" s="55" t="s">
        <v>17</v>
      </c>
      <c r="F15" s="76">
        <v>8</v>
      </c>
      <c r="G15" s="21">
        <v>2041</v>
      </c>
      <c r="H15" s="77">
        <f t="shared" si="0"/>
        <v>291.57142857142856</v>
      </c>
    </row>
    <row r="16" spans="1:8">
      <c r="A16" s="87">
        <v>1</v>
      </c>
      <c r="B16" s="16" t="s">
        <v>79</v>
      </c>
      <c r="C16" s="16" t="s">
        <v>12</v>
      </c>
      <c r="D16" s="17">
        <v>20774</v>
      </c>
      <c r="E16" s="16" t="s">
        <v>10</v>
      </c>
      <c r="F16" s="78">
        <v>8</v>
      </c>
      <c r="G16" s="21">
        <v>1978</v>
      </c>
      <c r="H16" s="77">
        <f t="shared" si="0"/>
        <v>282.57142857142856</v>
      </c>
    </row>
    <row r="17" spans="1:8">
      <c r="A17" s="86">
        <v>2</v>
      </c>
      <c r="B17" s="55" t="s">
        <v>76</v>
      </c>
      <c r="C17" s="55" t="s">
        <v>16</v>
      </c>
      <c r="D17" s="56">
        <v>8002</v>
      </c>
      <c r="E17" s="55" t="s">
        <v>17</v>
      </c>
      <c r="F17" s="76">
        <v>7</v>
      </c>
      <c r="G17" s="21">
        <v>1936</v>
      </c>
      <c r="H17" s="77">
        <f t="shared" si="0"/>
        <v>276.57142857142856</v>
      </c>
    </row>
    <row r="18" spans="1:8">
      <c r="A18" s="21">
        <v>3</v>
      </c>
      <c r="B18" s="55" t="s">
        <v>82</v>
      </c>
      <c r="C18" s="55" t="s">
        <v>18</v>
      </c>
      <c r="D18" s="56">
        <v>96860</v>
      </c>
      <c r="E18" s="55" t="s">
        <v>17</v>
      </c>
      <c r="F18" s="76">
        <v>9</v>
      </c>
      <c r="G18" s="21">
        <v>1920</v>
      </c>
      <c r="H18" s="77">
        <f t="shared" si="0"/>
        <v>274.28571428571428</v>
      </c>
    </row>
    <row r="19" spans="1:8">
      <c r="A19" s="21">
        <v>4</v>
      </c>
      <c r="B19" s="55" t="s">
        <v>83</v>
      </c>
      <c r="C19" s="55" t="s">
        <v>49</v>
      </c>
      <c r="D19" s="56">
        <v>156582</v>
      </c>
      <c r="E19" s="55" t="s">
        <v>17</v>
      </c>
      <c r="F19" s="76">
        <v>9</v>
      </c>
      <c r="G19" s="21">
        <v>1138</v>
      </c>
      <c r="H19" s="77">
        <f t="shared" si="0"/>
        <v>162.57142857142858</v>
      </c>
    </row>
    <row r="20" spans="1:8" ht="13.5" thickBot="1">
      <c r="B20" s="35"/>
      <c r="C20" s="35"/>
      <c r="D20" s="36"/>
      <c r="E20" s="35"/>
      <c r="F20" s="38"/>
    </row>
    <row r="21" spans="1:8" ht="13.5" thickBot="1">
      <c r="A21" s="103" t="s">
        <v>58</v>
      </c>
      <c r="B21" s="104"/>
      <c r="C21" s="104"/>
      <c r="D21" s="104"/>
      <c r="E21" s="104"/>
      <c r="F21" s="104"/>
      <c r="G21" s="104"/>
      <c r="H21" s="105"/>
    </row>
    <row r="22" spans="1:8" s="88" customFormat="1" ht="26.25" thickBot="1">
      <c r="A22" s="81" t="s">
        <v>110</v>
      </c>
      <c r="B22" s="81" t="s">
        <v>1</v>
      </c>
      <c r="C22" s="81" t="s">
        <v>2</v>
      </c>
      <c r="D22" s="81" t="s">
        <v>3</v>
      </c>
      <c r="E22" s="81" t="s">
        <v>113</v>
      </c>
      <c r="F22" s="82" t="s">
        <v>111</v>
      </c>
      <c r="G22" s="83" t="s">
        <v>45</v>
      </c>
      <c r="H22" s="84" t="s">
        <v>112</v>
      </c>
    </row>
    <row r="23" spans="1:8">
      <c r="A23" s="85">
        <v>1</v>
      </c>
      <c r="B23" s="66" t="s">
        <v>95</v>
      </c>
      <c r="C23" s="20" t="s">
        <v>34</v>
      </c>
      <c r="D23" s="21">
        <v>36038</v>
      </c>
      <c r="E23" s="20" t="s">
        <v>10</v>
      </c>
      <c r="F23" s="78">
        <v>8</v>
      </c>
      <c r="G23" s="21">
        <v>2753</v>
      </c>
      <c r="H23" s="77">
        <f>G23/7</f>
        <v>393.28571428571428</v>
      </c>
    </row>
    <row r="24" spans="1:8">
      <c r="A24" s="30">
        <v>2</v>
      </c>
      <c r="B24" s="16" t="s">
        <v>74</v>
      </c>
      <c r="C24" s="16" t="s">
        <v>75</v>
      </c>
      <c r="D24" s="17">
        <v>150093</v>
      </c>
      <c r="E24" s="16" t="s">
        <v>17</v>
      </c>
      <c r="F24" s="78">
        <v>8</v>
      </c>
      <c r="G24" s="21">
        <v>2703</v>
      </c>
      <c r="H24" s="77">
        <f>G24/7</f>
        <v>386.14285714285717</v>
      </c>
    </row>
    <row r="25" spans="1:8">
      <c r="A25" s="21">
        <v>3</v>
      </c>
      <c r="B25" s="16" t="s">
        <v>104</v>
      </c>
      <c r="C25" s="16" t="s">
        <v>75</v>
      </c>
      <c r="D25" s="17">
        <v>68461</v>
      </c>
      <c r="E25" s="16" t="s">
        <v>24</v>
      </c>
      <c r="F25" s="78">
        <v>7</v>
      </c>
      <c r="G25" s="21">
        <v>2684</v>
      </c>
      <c r="H25" s="77">
        <f>G25/7</f>
        <v>383.42857142857144</v>
      </c>
    </row>
    <row r="26" spans="1:8">
      <c r="A26" s="87">
        <v>1</v>
      </c>
      <c r="B26" s="16" t="s">
        <v>94</v>
      </c>
      <c r="C26" s="16" t="s">
        <v>9</v>
      </c>
      <c r="D26" s="17">
        <v>17250</v>
      </c>
      <c r="E26" s="16" t="s">
        <v>10</v>
      </c>
      <c r="F26" s="78">
        <v>8</v>
      </c>
      <c r="G26" s="21">
        <v>2611</v>
      </c>
      <c r="H26" s="77">
        <f>G26/7</f>
        <v>373</v>
      </c>
    </row>
    <row r="27" spans="1:8">
      <c r="A27" s="21">
        <v>2</v>
      </c>
      <c r="B27" s="16" t="s">
        <v>96</v>
      </c>
      <c r="C27" s="16" t="s">
        <v>51</v>
      </c>
      <c r="D27" s="17">
        <v>156581</v>
      </c>
      <c r="E27" s="16" t="s">
        <v>17</v>
      </c>
      <c r="F27" s="78">
        <v>8</v>
      </c>
      <c r="G27" s="21">
        <v>1990</v>
      </c>
      <c r="H27" s="77">
        <f>G27/7</f>
        <v>284.28571428571428</v>
      </c>
    </row>
    <row r="28" spans="1:8" ht="13.5" thickBot="1"/>
    <row r="29" spans="1:8" ht="13.5" thickBot="1">
      <c r="A29" s="103" t="s">
        <v>30</v>
      </c>
      <c r="B29" s="104"/>
      <c r="C29" s="104"/>
      <c r="D29" s="104"/>
      <c r="E29" s="104"/>
      <c r="F29" s="104"/>
      <c r="G29" s="104"/>
      <c r="H29" s="105"/>
    </row>
    <row r="30" spans="1:8" s="88" customFormat="1" ht="26.25" thickBot="1">
      <c r="A30" s="81" t="s">
        <v>110</v>
      </c>
      <c r="B30" s="81" t="s">
        <v>1</v>
      </c>
      <c r="C30" s="81" t="s">
        <v>2</v>
      </c>
      <c r="D30" s="81" t="s">
        <v>3</v>
      </c>
      <c r="E30" s="81" t="s">
        <v>113</v>
      </c>
      <c r="F30" s="82" t="s">
        <v>111</v>
      </c>
      <c r="G30" s="83" t="s">
        <v>45</v>
      </c>
      <c r="H30" s="84" t="s">
        <v>112</v>
      </c>
    </row>
    <row r="31" spans="1:8">
      <c r="A31" s="85">
        <v>1</v>
      </c>
      <c r="B31" s="64" t="s">
        <v>99</v>
      </c>
      <c r="C31" s="64" t="s">
        <v>47</v>
      </c>
      <c r="D31" s="56">
        <v>59913</v>
      </c>
      <c r="E31" s="64" t="s">
        <v>10</v>
      </c>
      <c r="F31" s="76">
        <v>8</v>
      </c>
      <c r="G31" s="21">
        <v>2561</v>
      </c>
      <c r="H31" s="77">
        <f t="shared" ref="H31:H36" si="1">G31/7</f>
        <v>365.85714285714283</v>
      </c>
    </row>
    <row r="32" spans="1:8">
      <c r="A32" s="30">
        <v>2</v>
      </c>
      <c r="B32" s="64" t="s">
        <v>100</v>
      </c>
      <c r="C32" s="64" t="s">
        <v>38</v>
      </c>
      <c r="D32" s="56">
        <v>101293</v>
      </c>
      <c r="E32" s="64" t="s">
        <v>24</v>
      </c>
      <c r="F32" s="76">
        <v>9</v>
      </c>
      <c r="G32" s="21">
        <v>2438</v>
      </c>
      <c r="H32" s="77">
        <f t="shared" si="1"/>
        <v>348.28571428571428</v>
      </c>
    </row>
    <row r="33" spans="1:8">
      <c r="A33" s="21">
        <v>3</v>
      </c>
      <c r="B33" s="64" t="s">
        <v>97</v>
      </c>
      <c r="C33" s="64" t="s">
        <v>36</v>
      </c>
      <c r="D33" s="56">
        <v>125268</v>
      </c>
      <c r="E33" s="64" t="s">
        <v>10</v>
      </c>
      <c r="F33" s="76">
        <v>9</v>
      </c>
      <c r="G33" s="21">
        <v>2415</v>
      </c>
      <c r="H33" s="77">
        <f t="shared" si="1"/>
        <v>345</v>
      </c>
    </row>
    <row r="34" spans="1:8">
      <c r="A34" s="87">
        <v>1</v>
      </c>
      <c r="B34" s="64" t="s">
        <v>101</v>
      </c>
      <c r="C34" s="64" t="s">
        <v>41</v>
      </c>
      <c r="D34" s="56">
        <v>28281</v>
      </c>
      <c r="E34" s="64" t="s">
        <v>24</v>
      </c>
      <c r="F34" s="76">
        <v>8</v>
      </c>
      <c r="G34" s="21">
        <v>2370</v>
      </c>
      <c r="H34" s="77">
        <f t="shared" si="1"/>
        <v>338.57142857142856</v>
      </c>
    </row>
    <row r="35" spans="1:8">
      <c r="A35" s="21">
        <v>2</v>
      </c>
      <c r="B35" s="64" t="s">
        <v>98</v>
      </c>
      <c r="C35" s="64" t="s">
        <v>62</v>
      </c>
      <c r="D35" s="56">
        <v>160423</v>
      </c>
      <c r="E35" s="64" t="s">
        <v>10</v>
      </c>
      <c r="F35" s="76">
        <v>7</v>
      </c>
      <c r="G35" s="21">
        <v>2340</v>
      </c>
      <c r="H35" s="77">
        <f t="shared" si="1"/>
        <v>334.28571428571428</v>
      </c>
    </row>
    <row r="36" spans="1:8">
      <c r="A36" s="21">
        <v>3</v>
      </c>
      <c r="B36" s="23" t="s">
        <v>102</v>
      </c>
      <c r="C36" s="23" t="s">
        <v>25</v>
      </c>
      <c r="D36" s="24">
        <v>62398</v>
      </c>
      <c r="E36" s="23" t="s">
        <v>24</v>
      </c>
      <c r="F36" s="79">
        <v>8</v>
      </c>
      <c r="G36" s="21">
        <v>2150</v>
      </c>
      <c r="H36" s="77">
        <f t="shared" si="1"/>
        <v>307.14285714285717</v>
      </c>
    </row>
    <row r="41" spans="1:8">
      <c r="B41" s="34"/>
    </row>
  </sheetData>
  <sortState ref="B41:H47">
    <sortCondition descending="1" ref="G41:G47"/>
  </sortState>
  <mergeCells count="3">
    <mergeCell ref="A2:H2"/>
    <mergeCell ref="A21:H21"/>
    <mergeCell ref="A29:H29"/>
  </mergeCells>
  <conditionalFormatting sqref="F542:F1048576 F31:F36 F23:F27 F4:F19">
    <cfRule type="cellIs" dxfId="1" priority="1" operator="lessThan">
      <formula>7</formula>
    </cfRule>
    <cfRule type="cellIs" dxfId="0" priority="2" operator="greaterThan">
      <formula>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I32" sqref="I32"/>
    </sheetView>
  </sheetViews>
  <sheetFormatPr defaultColWidth="9.140625" defaultRowHeight="12.75"/>
  <cols>
    <col min="1" max="1" width="6.28515625" bestFit="1" customWidth="1"/>
    <col min="2" max="2" width="16.28515625" bestFit="1" customWidth="1"/>
    <col min="3" max="3" width="11.42578125" customWidth="1"/>
    <col min="5" max="5" width="11.5703125" bestFit="1" customWidth="1"/>
    <col min="6" max="6" width="12.28515625" bestFit="1" customWidth="1"/>
    <col min="7" max="7" width="5.5703125" style="48" bestFit="1" customWidth="1"/>
  </cols>
  <sheetData>
    <row r="1" spans="1:7" ht="13.5" thickBot="1">
      <c r="B1" s="44"/>
    </row>
    <row r="2" spans="1:7" ht="14.25" thickTop="1" thickBot="1">
      <c r="B2" s="1"/>
      <c r="C2" s="2"/>
      <c r="D2" s="3" t="s">
        <v>0</v>
      </c>
      <c r="E2" s="3"/>
    </row>
    <row r="3" spans="1:7" ht="14.25" thickTop="1" thickBot="1">
      <c r="A3" s="44" t="s">
        <v>72</v>
      </c>
      <c r="B3" s="4" t="s">
        <v>1</v>
      </c>
      <c r="C3" s="5" t="s">
        <v>2</v>
      </c>
      <c r="D3" s="4" t="s">
        <v>3</v>
      </c>
      <c r="E3" s="4" t="s">
        <v>4</v>
      </c>
    </row>
    <row r="4" spans="1:7">
      <c r="B4" s="7"/>
      <c r="C4" s="7"/>
      <c r="D4" s="7"/>
      <c r="E4" s="7"/>
      <c r="F4" t="s">
        <v>70</v>
      </c>
      <c r="G4" s="49" t="s">
        <v>73</v>
      </c>
    </row>
    <row r="5" spans="1:7">
      <c r="A5" s="50">
        <v>1</v>
      </c>
      <c r="B5" s="51" t="s">
        <v>22</v>
      </c>
      <c r="C5" s="16" t="s">
        <v>23</v>
      </c>
      <c r="D5" s="17">
        <v>47297</v>
      </c>
      <c r="E5" s="16" t="s">
        <v>24</v>
      </c>
      <c r="F5">
        <v>2623</v>
      </c>
      <c r="G5" s="48">
        <f>F5/7</f>
        <v>374.71428571428572</v>
      </c>
    </row>
    <row r="6" spans="1:7">
      <c r="A6" s="50">
        <v>2</v>
      </c>
      <c r="B6" s="51" t="s">
        <v>28</v>
      </c>
      <c r="C6" s="16" t="s">
        <v>29</v>
      </c>
      <c r="D6" s="17">
        <v>110916</v>
      </c>
      <c r="E6" s="16" t="s">
        <v>24</v>
      </c>
      <c r="F6">
        <v>2361</v>
      </c>
      <c r="G6" s="48">
        <f t="shared" ref="G6:G39" si="0">F6/7</f>
        <v>337.28571428571428</v>
      </c>
    </row>
    <row r="7" spans="1:7">
      <c r="B7" s="16" t="s">
        <v>53</v>
      </c>
      <c r="C7" s="16" t="s">
        <v>21</v>
      </c>
      <c r="D7" s="17">
        <v>63721</v>
      </c>
      <c r="E7" s="16" t="s">
        <v>17</v>
      </c>
      <c r="F7">
        <v>2352</v>
      </c>
      <c r="G7" s="48">
        <f t="shared" si="0"/>
        <v>336</v>
      </c>
    </row>
    <row r="8" spans="1:7">
      <c r="B8" s="16" t="s">
        <v>26</v>
      </c>
      <c r="C8" s="16" t="s">
        <v>27</v>
      </c>
      <c r="D8" s="17">
        <v>101294</v>
      </c>
      <c r="E8" s="16" t="s">
        <v>24</v>
      </c>
      <c r="F8">
        <v>2312</v>
      </c>
      <c r="G8" s="48">
        <f t="shared" si="0"/>
        <v>330.28571428571428</v>
      </c>
    </row>
    <row r="9" spans="1:7">
      <c r="A9" s="50">
        <v>1</v>
      </c>
      <c r="B9" s="51" t="s">
        <v>63</v>
      </c>
      <c r="C9" s="16" t="s">
        <v>39</v>
      </c>
      <c r="D9" s="21">
        <v>28275</v>
      </c>
      <c r="E9" s="16" t="s">
        <v>24</v>
      </c>
      <c r="F9">
        <v>2255</v>
      </c>
      <c r="G9" s="48">
        <f t="shared" si="0"/>
        <v>322.14285714285717</v>
      </c>
    </row>
    <row r="10" spans="1:7">
      <c r="A10" s="50">
        <v>2</v>
      </c>
      <c r="B10" s="51" t="s">
        <v>56</v>
      </c>
      <c r="C10" s="16" t="s">
        <v>19</v>
      </c>
      <c r="D10" s="17">
        <v>54040</v>
      </c>
      <c r="E10" s="16" t="s">
        <v>17</v>
      </c>
      <c r="F10">
        <v>2201</v>
      </c>
      <c r="G10" s="48">
        <f t="shared" si="0"/>
        <v>314.42857142857144</v>
      </c>
    </row>
    <row r="11" spans="1:7">
      <c r="B11" s="16" t="s">
        <v>64</v>
      </c>
      <c r="C11" s="16" t="s">
        <v>65</v>
      </c>
      <c r="D11" s="17">
        <v>146322</v>
      </c>
      <c r="E11" s="16" t="s">
        <v>24</v>
      </c>
      <c r="F11">
        <v>2181</v>
      </c>
      <c r="G11" s="48">
        <f t="shared" si="0"/>
        <v>311.57142857142856</v>
      </c>
    </row>
    <row r="12" spans="1:7">
      <c r="B12" s="16" t="s">
        <v>66</v>
      </c>
      <c r="C12" s="16" t="s">
        <v>67</v>
      </c>
      <c r="D12" s="17">
        <v>160573</v>
      </c>
      <c r="E12" s="16" t="s">
        <v>24</v>
      </c>
      <c r="F12">
        <v>2155</v>
      </c>
      <c r="G12" s="48">
        <f t="shared" si="0"/>
        <v>307.85714285714283</v>
      </c>
    </row>
    <row r="13" spans="1:7">
      <c r="A13" s="50">
        <v>1</v>
      </c>
      <c r="B13" s="51" t="s">
        <v>52</v>
      </c>
      <c r="C13" s="16" t="s">
        <v>15</v>
      </c>
      <c r="D13" s="17">
        <v>119754</v>
      </c>
      <c r="E13" s="16" t="s">
        <v>17</v>
      </c>
      <c r="F13">
        <v>2134</v>
      </c>
      <c r="G13" s="48">
        <f t="shared" si="0"/>
        <v>304.85714285714283</v>
      </c>
    </row>
    <row r="14" spans="1:7">
      <c r="A14" s="50">
        <v>2</v>
      </c>
      <c r="B14" s="51" t="s">
        <v>11</v>
      </c>
      <c r="C14" s="16" t="s">
        <v>12</v>
      </c>
      <c r="D14" s="17">
        <v>20774</v>
      </c>
      <c r="E14" s="16" t="s">
        <v>10</v>
      </c>
      <c r="F14">
        <v>2032</v>
      </c>
      <c r="G14" s="48">
        <f t="shared" si="0"/>
        <v>290.28571428571428</v>
      </c>
    </row>
    <row r="15" spans="1:7">
      <c r="B15" s="16" t="s">
        <v>55</v>
      </c>
      <c r="C15" s="16" t="s">
        <v>20</v>
      </c>
      <c r="D15" s="17">
        <v>133365</v>
      </c>
      <c r="E15" s="16" t="s">
        <v>17</v>
      </c>
      <c r="F15">
        <v>2003</v>
      </c>
      <c r="G15" s="48">
        <f t="shared" si="0"/>
        <v>286.14285714285717</v>
      </c>
    </row>
    <row r="16" spans="1:7">
      <c r="B16" s="16" t="s">
        <v>57</v>
      </c>
      <c r="C16" s="16" t="s">
        <v>18</v>
      </c>
      <c r="D16" s="17">
        <v>96860</v>
      </c>
      <c r="E16" s="16" t="s">
        <v>17</v>
      </c>
      <c r="F16">
        <v>1961</v>
      </c>
      <c r="G16" s="48">
        <f t="shared" si="0"/>
        <v>280.14285714285717</v>
      </c>
    </row>
    <row r="17" spans="1:7">
      <c r="B17" s="16" t="s">
        <v>54</v>
      </c>
      <c r="C17" s="16" t="s">
        <v>16</v>
      </c>
      <c r="D17" s="17">
        <v>8002</v>
      </c>
      <c r="E17" s="16" t="s">
        <v>17</v>
      </c>
      <c r="F17">
        <v>1926</v>
      </c>
      <c r="G17" s="48">
        <f t="shared" si="0"/>
        <v>275.14285714285717</v>
      </c>
    </row>
    <row r="18" spans="1:7" ht="13.5" thickBot="1">
      <c r="B18" s="35"/>
      <c r="C18" s="35"/>
      <c r="D18" s="36"/>
      <c r="E18" s="35"/>
    </row>
    <row r="19" spans="1:7" ht="14.25" thickTop="1" thickBot="1">
      <c r="B19" s="1"/>
      <c r="C19" s="2"/>
      <c r="D19" s="3" t="s">
        <v>58</v>
      </c>
      <c r="E19" s="3"/>
    </row>
    <row r="20" spans="1:7" ht="14.25" thickTop="1" thickBot="1">
      <c r="B20" s="4" t="s">
        <v>1</v>
      </c>
      <c r="C20" s="5" t="s">
        <v>2</v>
      </c>
      <c r="D20" s="4" t="s">
        <v>3</v>
      </c>
      <c r="E20" s="4" t="s">
        <v>4</v>
      </c>
    </row>
    <row r="21" spans="1:7">
      <c r="B21" s="7"/>
      <c r="C21" s="7"/>
      <c r="D21" s="7"/>
      <c r="E21" s="7"/>
    </row>
    <row r="22" spans="1:7">
      <c r="A22" s="50">
        <v>1</v>
      </c>
      <c r="B22" s="52" t="s">
        <v>33</v>
      </c>
      <c r="C22" s="46" t="s">
        <v>34</v>
      </c>
      <c r="D22" s="47">
        <v>36038</v>
      </c>
      <c r="E22" s="46" t="s">
        <v>10</v>
      </c>
      <c r="F22">
        <v>2707</v>
      </c>
      <c r="G22" s="48">
        <f t="shared" si="0"/>
        <v>386.71428571428572</v>
      </c>
    </row>
    <row r="23" spans="1:7">
      <c r="B23" s="16" t="s">
        <v>8</v>
      </c>
      <c r="C23" s="16" t="s">
        <v>9</v>
      </c>
      <c r="D23" s="17">
        <v>17250</v>
      </c>
      <c r="E23" s="16" t="s">
        <v>10</v>
      </c>
      <c r="F23">
        <v>2583</v>
      </c>
      <c r="G23" s="48">
        <f t="shared" si="0"/>
        <v>369</v>
      </c>
    </row>
    <row r="24" spans="1:7">
      <c r="B24" s="16" t="s">
        <v>13</v>
      </c>
      <c r="C24" s="16" t="s">
        <v>14</v>
      </c>
      <c r="D24" s="17">
        <v>121703</v>
      </c>
      <c r="E24" s="16" t="s">
        <v>10</v>
      </c>
      <c r="F24">
        <v>2575</v>
      </c>
      <c r="G24" s="48">
        <f t="shared" si="0"/>
        <v>367.85714285714283</v>
      </c>
    </row>
    <row r="25" spans="1:7">
      <c r="A25" s="50">
        <v>1</v>
      </c>
      <c r="B25" s="51" t="s">
        <v>59</v>
      </c>
      <c r="C25" s="16" t="s">
        <v>60</v>
      </c>
      <c r="D25" s="17"/>
      <c r="E25" s="16" t="s">
        <v>10</v>
      </c>
      <c r="F25">
        <v>2567</v>
      </c>
      <c r="G25" s="48">
        <f t="shared" si="0"/>
        <v>366.71428571428572</v>
      </c>
    </row>
    <row r="26" spans="1:7">
      <c r="B26" s="16" t="s">
        <v>48</v>
      </c>
      <c r="C26" s="16" t="s">
        <v>49</v>
      </c>
      <c r="D26" s="17">
        <v>156582</v>
      </c>
      <c r="E26" s="16" t="s">
        <v>17</v>
      </c>
      <c r="F26">
        <v>2137</v>
      </c>
      <c r="G26" s="48">
        <f t="shared" si="0"/>
        <v>305.28571428571428</v>
      </c>
    </row>
    <row r="27" spans="1:7">
      <c r="B27" s="16" t="s">
        <v>50</v>
      </c>
      <c r="C27" s="16" t="s">
        <v>51</v>
      </c>
      <c r="D27" s="17">
        <v>156581</v>
      </c>
      <c r="E27" s="16" t="s">
        <v>17</v>
      </c>
      <c r="F27">
        <v>1711</v>
      </c>
      <c r="G27" s="48">
        <f t="shared" si="0"/>
        <v>244.42857142857142</v>
      </c>
    </row>
    <row r="28" spans="1:7" ht="13.5" thickBot="1"/>
    <row r="29" spans="1:7" ht="14.25" thickTop="1" thickBot="1">
      <c r="B29" s="1"/>
      <c r="C29" s="2"/>
      <c r="D29" s="3" t="s">
        <v>30</v>
      </c>
      <c r="E29" s="3"/>
    </row>
    <row r="30" spans="1:7" ht="14.25" thickTop="1" thickBot="1">
      <c r="B30" s="4" t="s">
        <v>1</v>
      </c>
      <c r="C30" s="4" t="s">
        <v>2</v>
      </c>
      <c r="D30" s="4" t="s">
        <v>3</v>
      </c>
      <c r="E30" s="4" t="s">
        <v>4</v>
      </c>
    </row>
    <row r="31" spans="1:7">
      <c r="B31" s="7"/>
      <c r="C31" s="7"/>
      <c r="D31" s="7"/>
      <c r="E31" s="7"/>
    </row>
    <row r="32" spans="1:7">
      <c r="A32" s="50">
        <v>1</v>
      </c>
      <c r="B32" s="53" t="s">
        <v>46</v>
      </c>
      <c r="C32" s="20" t="s">
        <v>47</v>
      </c>
      <c r="D32" s="21">
        <v>59913</v>
      </c>
      <c r="E32" s="20" t="s">
        <v>10</v>
      </c>
      <c r="F32">
        <v>2535</v>
      </c>
      <c r="G32" s="48">
        <f t="shared" si="0"/>
        <v>362.14285714285717</v>
      </c>
    </row>
    <row r="33" spans="1:7">
      <c r="A33" s="50">
        <v>2</v>
      </c>
      <c r="B33" s="53" t="s">
        <v>37</v>
      </c>
      <c r="C33" s="20" t="s">
        <v>38</v>
      </c>
      <c r="D33" s="21">
        <v>101293</v>
      </c>
      <c r="E33" s="20" t="s">
        <v>24</v>
      </c>
      <c r="F33">
        <v>2429</v>
      </c>
      <c r="G33" s="48">
        <f t="shared" si="0"/>
        <v>347</v>
      </c>
    </row>
    <row r="34" spans="1:7">
      <c r="B34" s="20" t="s">
        <v>35</v>
      </c>
      <c r="C34" s="20" t="s">
        <v>36</v>
      </c>
      <c r="D34" s="21">
        <v>125268</v>
      </c>
      <c r="E34" s="20" t="s">
        <v>10</v>
      </c>
      <c r="F34">
        <v>2416</v>
      </c>
      <c r="G34" s="48">
        <f t="shared" si="0"/>
        <v>345.14285714285717</v>
      </c>
    </row>
    <row r="35" spans="1:7">
      <c r="B35" s="20" t="s">
        <v>40</v>
      </c>
      <c r="C35" s="20" t="s">
        <v>41</v>
      </c>
      <c r="D35" s="21">
        <v>28281</v>
      </c>
      <c r="E35" s="20" t="s">
        <v>24</v>
      </c>
      <c r="F35">
        <v>2370</v>
      </c>
      <c r="G35" s="48">
        <f t="shared" si="0"/>
        <v>338.57142857142856</v>
      </c>
    </row>
    <row r="36" spans="1:7">
      <c r="A36" s="50">
        <v>1</v>
      </c>
      <c r="B36" s="54" t="s">
        <v>61</v>
      </c>
      <c r="C36" s="23" t="s">
        <v>62</v>
      </c>
      <c r="D36" s="21"/>
      <c r="E36" s="20" t="s">
        <v>10</v>
      </c>
      <c r="F36">
        <v>2309</v>
      </c>
      <c r="G36" s="48">
        <f t="shared" si="0"/>
        <v>329.85714285714283</v>
      </c>
    </row>
    <row r="37" spans="1:7">
      <c r="A37" s="50">
        <v>2</v>
      </c>
      <c r="B37" s="54" t="s">
        <v>42</v>
      </c>
      <c r="C37" s="23" t="s">
        <v>25</v>
      </c>
      <c r="D37" s="24">
        <v>62398</v>
      </c>
      <c r="E37" s="23" t="s">
        <v>24</v>
      </c>
      <c r="F37">
        <v>2228</v>
      </c>
      <c r="G37" s="48">
        <f t="shared" si="0"/>
        <v>318.28571428571428</v>
      </c>
    </row>
    <row r="38" spans="1:7">
      <c r="B38" s="20" t="s">
        <v>31</v>
      </c>
      <c r="C38" s="20" t="s">
        <v>32</v>
      </c>
      <c r="D38" s="21">
        <v>121702</v>
      </c>
      <c r="E38" s="20" t="s">
        <v>10</v>
      </c>
      <c r="F38">
        <v>2214</v>
      </c>
      <c r="G38" s="48">
        <f t="shared" si="0"/>
        <v>316.28571428571428</v>
      </c>
    </row>
    <row r="39" spans="1:7">
      <c r="B39" s="20" t="s">
        <v>43</v>
      </c>
      <c r="C39" s="20" t="s">
        <v>44</v>
      </c>
      <c r="D39" s="21">
        <v>26906</v>
      </c>
      <c r="E39" s="20" t="s">
        <v>10</v>
      </c>
      <c r="F39">
        <v>2137</v>
      </c>
      <c r="G39" s="48">
        <f t="shared" si="0"/>
        <v>305.28571428571428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einduitslag 2012</vt:lpstr>
      <vt:lpstr>einduitslag 2011</vt:lpstr>
      <vt:lpstr>einduitslag 2010</vt:lpstr>
      <vt:lpstr>Blad1!Afdrukbereik</vt:lpstr>
    </vt:vector>
  </TitlesOfParts>
  <Company>SAEL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&amp; bianca</dc:creator>
  <cp:lastModifiedBy>van Eert</cp:lastModifiedBy>
  <cp:lastPrinted>2011-09-28T13:12:56Z</cp:lastPrinted>
  <dcterms:created xsi:type="dcterms:W3CDTF">2006-06-08T18:09:48Z</dcterms:created>
  <dcterms:modified xsi:type="dcterms:W3CDTF">2012-11-28T22:42:51Z</dcterms:modified>
</cp:coreProperties>
</file>